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E86" i="4"/>
  <c r="AT10" i="4"/>
  <c r="AL10" i="4"/>
  <c r="P10" i="4"/>
  <c r="I10" i="4"/>
  <c r="B10" i="4"/>
  <c r="AL8" i="4"/>
  <c r="P8" i="4"/>
  <c r="I8" i="4"/>
  <c r="B8" i="4"/>
  <c r="C10" i="5" l="1"/>
  <c r="D10" i="5"/>
  <c r="E10" i="5"/>
  <c r="B10" i="5"/>
</calcChain>
</file>

<file path=xl/sharedStrings.xml><?xml version="1.0" encoding="utf-8"?>
<sst xmlns="http://schemas.openxmlformats.org/spreadsheetml/2006/main" count="240" uniqueCount="125">
  <si>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</si>
  <si>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</si>
  <si>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</si>
  <si>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</si>
  <si>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</si>
  <si>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</si>
  <si>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</si>
  <si>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</si>
  <si>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</si>
  <si>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</si>
  <si>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</si>
  <si>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</si>
  <si>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</si>
  <si>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</si>
  <si>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</si>
  <si>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</si>
  <si>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</si>
  <si>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</si>
  <si>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</si>
  <si>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</si>
  <si>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</si>
  <si>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</si>
  <si>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</si>
  <si>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</si>
  <si>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</si>
  <si>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</si>
  <si>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</si>
  <si>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</si>
  <si>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</si>
  <si>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</si>
  <si>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</si>
  <si>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</si>
  <si>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</si>
  <si>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</si>
  <si>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</si>
  <si>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</si>
  <si>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</si>
  <si>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</si>
  <si>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</si>
  <si>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</si>
  <si>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</si>
  <si>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</si>
  <si>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</si>
  <si>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</si>
  <si>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</si>
  <si>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</si>
  <si>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</si>
  <si>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</si>
  <si>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</si>
  <si>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</si>
  <si>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</si>
  <si>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</si>
  <si>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</si>
  <si>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</si>
  <si>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</si>
  <si>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</si>
  <si>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</si>
  <si>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</si>
  <si>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</si>
  <si>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</si>
  <si>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</si>
  <si>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</si>
  <si>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</si>
  <si>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</si>
  <si>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</si>
  <si>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</si>
  <si>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</si>
  <si>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</si>
  <si>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</si>
  <si>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</si>
  <si>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</si>
  <si>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</si>
  <si>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</si>
  <si>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</si>
  <si>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</si>
  <si>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</si>
  <si>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</si>
  <si>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</si>
  <si>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</si>
  <si>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</si>
  <si>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</si>
  <si>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</si>
  <si>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</si>
  <si>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</si>
  <si>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</si>
  <si>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</si>
  <si>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</si>
  <si>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</si>
  <si>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</si>
  <si>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</si>
  <si>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</si>
  <si>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</si>
  <si>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</si>
  <si>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</si>
  <si>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</si>
  <si>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</si>
  <si>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</si>
  <si>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</si>
  <si>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</si>
  <si>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</si>
  <si>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</si>
  <si>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</si>
  <si>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</si>
  <si>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</si>
  <si>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</si>
  <si>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</si>
  <si>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</si>
  <si>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</si>
  <si>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</si>
  <si>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山梨県　富士河口湖町</t>
  </si>
  <si>
    <t>法非適用</t>
  </si>
  <si>
    <t>下水道事業</t>
  </si>
  <si>
    <t>特定環境保全公共下水道</t>
  </si>
  <si>
    <t>D2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</si>
  <si>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</si>
  <si>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</si>
  <si>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</si>
  <si>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</si>
  <si>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</si>
  <si>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</si>
  <si>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</si>
  <si>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平成11年に供用開始し、比較的新しく老朽化は見られない。</t>
    <rPh sb="0" eb="2">
      <t>ヘイセイ</t>
    </rPh>
    <rPh sb="4" eb="5">
      <t>ネン</t>
    </rPh>
    <rPh sb="6" eb="8">
      <t>キョウヨウ</t>
    </rPh>
    <rPh sb="8" eb="10">
      <t>カイシ</t>
    </rPh>
    <rPh sb="12" eb="15">
      <t>ヒカクテキ</t>
    </rPh>
    <rPh sb="15" eb="16">
      <t>アタラ</t>
    </rPh>
    <rPh sb="18" eb="21">
      <t>ロウキュウカ</t>
    </rPh>
    <rPh sb="22" eb="23">
      <t>ミ</t>
    </rPh>
    <phoneticPr fontId="4"/>
  </si>
  <si>
    <t>・経営改善の課題は人口減少に起因する施設利用率と経費回収率の改善である。
・経費回収率に着目し健全性の高い経営を目指し適切な料金設定を検討していく必要がある。</t>
    <rPh sb="1" eb="3">
      <t>ケイエイ</t>
    </rPh>
    <rPh sb="3" eb="5">
      <t>カイゼン</t>
    </rPh>
    <rPh sb="6" eb="8">
      <t>カダイ</t>
    </rPh>
    <rPh sb="9" eb="11">
      <t>ジンコウ</t>
    </rPh>
    <rPh sb="11" eb="13">
      <t>ゲンショウ</t>
    </rPh>
    <rPh sb="14" eb="16">
      <t>キイン</t>
    </rPh>
    <rPh sb="18" eb="20">
      <t>シセツ</t>
    </rPh>
    <rPh sb="20" eb="23">
      <t>リヨウリツ</t>
    </rPh>
    <rPh sb="24" eb="26">
      <t>ケイヒ</t>
    </rPh>
    <rPh sb="26" eb="28">
      <t>カイシュウ</t>
    </rPh>
    <rPh sb="28" eb="29">
      <t>リツ</t>
    </rPh>
    <rPh sb="30" eb="32">
      <t>カイゼン</t>
    </rPh>
    <rPh sb="38" eb="40">
      <t>ケイヒ</t>
    </rPh>
    <rPh sb="40" eb="42">
      <t>カイシュウ</t>
    </rPh>
    <rPh sb="42" eb="43">
      <t>リツ</t>
    </rPh>
    <rPh sb="44" eb="46">
      <t>チャクモク</t>
    </rPh>
    <rPh sb="47" eb="50">
      <t>ケンゼンセイ</t>
    </rPh>
    <rPh sb="51" eb="52">
      <t>タカ</t>
    </rPh>
    <rPh sb="53" eb="55">
      <t>ケイエイ</t>
    </rPh>
    <rPh sb="56" eb="58">
      <t>メザ</t>
    </rPh>
    <rPh sb="59" eb="61">
      <t>テキセツ</t>
    </rPh>
    <rPh sb="62" eb="64">
      <t>リョウキン</t>
    </rPh>
    <rPh sb="64" eb="66">
      <t>セッテイ</t>
    </rPh>
    <rPh sb="67" eb="69">
      <t>ケントウ</t>
    </rPh>
    <rPh sb="73" eb="75">
      <t>ヒツヨウ</t>
    </rPh>
    <phoneticPr fontId="4"/>
  </si>
  <si>
    <t xml:space="preserve">・下水道人口の減少により使用料収入が減少している。補てん財源は一般会計からの繰入によることから経費回収率は低くなっている。
・施設利用率については計画策定時の処理人口の変化により現在は過大なスペックとなっている。
・企業債残高対事業規模比率については、今後施設更新等による起債の予定はなく、料金設定の見直し時期によるが比率は徐々に減っていくものと考える。
</t>
    <rPh sb="1" eb="4">
      <t>ゲスイドウ</t>
    </rPh>
    <rPh sb="4" eb="6">
      <t>ジンコウ</t>
    </rPh>
    <rPh sb="7" eb="9">
      <t>ゲンショウ</t>
    </rPh>
    <rPh sb="12" eb="15">
      <t>シヨウリョウ</t>
    </rPh>
    <rPh sb="15" eb="17">
      <t>シュウニュウ</t>
    </rPh>
    <rPh sb="18" eb="20">
      <t>ゲンショウ</t>
    </rPh>
    <rPh sb="25" eb="26">
      <t>ホ</t>
    </rPh>
    <rPh sb="28" eb="30">
      <t>ザイゲン</t>
    </rPh>
    <rPh sb="31" eb="33">
      <t>イッパン</t>
    </rPh>
    <rPh sb="33" eb="35">
      <t>カイケイ</t>
    </rPh>
    <rPh sb="38" eb="40">
      <t>クリイレ</t>
    </rPh>
    <rPh sb="47" eb="49">
      <t>ケイヒ</t>
    </rPh>
    <rPh sb="49" eb="51">
      <t>カイシュウ</t>
    </rPh>
    <rPh sb="51" eb="52">
      <t>リツ</t>
    </rPh>
    <rPh sb="53" eb="54">
      <t>ヒク</t>
    </rPh>
    <rPh sb="63" eb="65">
      <t>シセツ</t>
    </rPh>
    <rPh sb="65" eb="68">
      <t>リヨウリツ</t>
    </rPh>
    <rPh sb="73" eb="75">
      <t>ケイカク</t>
    </rPh>
    <rPh sb="75" eb="77">
      <t>サクテイ</t>
    </rPh>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</si>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</sst>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3532160"/>
        <c:axId val="93534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0.05</c:v>
                </c:pt>
                <c:pt idx="1">
                  <c:v>7.0000000000000007E-2</c:v>
                </c:pt>
                <c:pt idx="2">
                  <c:v>0.04</c:v>
                </c:pt>
                <c:pt idx="3">
                  <c:v>7.0000000000000007E-2</c:v>
                </c:pt>
                <c:pt idx="4">
                  <c:v>0.09</c:v>
                </c:pt>
              </c:numCache>
            </c:numRef>
          </c:val>
          <c:smooth val="0"/>
        </c:ser>
        <c:dLbls>
          <c:showLegendKey val="0"/>
          <c:showVal val="0"/>
          <c:showCatName val="0"/>
          <c:showSerName val="0"/>
          <c:showPercent val="0"/>
          <c:showBubbleSize val="0"/>
        </c:dLbls>
        <c:marker val="1"/>
        <c:smooth val="0"/>
        <c:axId val="93532160"/>
        <c:axId val="93534080"/>
      </c:lineChart>
      <c:dateAx>
        <c:axId val="93532160"/>
        <c:scaling>
          <c:orientation val="minMax"/>
        </c:scaling>
        <c:delete val="1"/>
        <c:axPos val="b"/>
        <c:numFmt formatCode="ge" sourceLinked="1"/>
        <c:majorTickMark val="none"/>
        <c:minorTickMark val="none"/>
        <c:tickLblPos val="none"/>
        <c:crossAx val="93534080"/>
        <c:crosses val="autoZero"/>
        <c:auto val="1"/>
        <c:lblOffset val="100"/>
        <c:baseTimeUnit val="years"/>
      </c:dateAx>
      <c:valAx>
        <c:axId val="93534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532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31.03</c:v>
                </c:pt>
                <c:pt idx="1">
                  <c:v>30</c:v>
                </c:pt>
                <c:pt idx="2">
                  <c:v>31.38</c:v>
                </c:pt>
                <c:pt idx="3">
                  <c:v>29.66</c:v>
                </c:pt>
                <c:pt idx="4">
                  <c:v>31.38</c:v>
                </c:pt>
              </c:numCache>
            </c:numRef>
          </c:val>
        </c:ser>
        <c:dLbls>
          <c:showLegendKey val="0"/>
          <c:showVal val="0"/>
          <c:showCatName val="0"/>
          <c:showSerName val="0"/>
          <c:showPercent val="0"/>
          <c:showBubbleSize val="0"/>
        </c:dLbls>
        <c:gapWidth val="150"/>
        <c:axId val="96690560"/>
        <c:axId val="96692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36.67</c:v>
                </c:pt>
                <c:pt idx="1">
                  <c:v>36.200000000000003</c:v>
                </c:pt>
                <c:pt idx="2">
                  <c:v>43.58</c:v>
                </c:pt>
                <c:pt idx="3">
                  <c:v>41.35</c:v>
                </c:pt>
                <c:pt idx="4">
                  <c:v>42.9</c:v>
                </c:pt>
              </c:numCache>
            </c:numRef>
          </c:val>
          <c:smooth val="0"/>
        </c:ser>
        <c:dLbls>
          <c:showLegendKey val="0"/>
          <c:showVal val="0"/>
          <c:showCatName val="0"/>
          <c:showSerName val="0"/>
          <c:showPercent val="0"/>
          <c:showBubbleSize val="0"/>
        </c:dLbls>
        <c:marker val="1"/>
        <c:smooth val="0"/>
        <c:axId val="96690560"/>
        <c:axId val="96692480"/>
      </c:lineChart>
      <c:dateAx>
        <c:axId val="96690560"/>
        <c:scaling>
          <c:orientation val="minMax"/>
        </c:scaling>
        <c:delete val="1"/>
        <c:axPos val="b"/>
        <c:numFmt formatCode="ge" sourceLinked="1"/>
        <c:majorTickMark val="none"/>
        <c:minorTickMark val="none"/>
        <c:tickLblPos val="none"/>
        <c:crossAx val="96692480"/>
        <c:crosses val="autoZero"/>
        <c:auto val="1"/>
        <c:lblOffset val="100"/>
        <c:baseTimeUnit val="years"/>
      </c:dateAx>
      <c:valAx>
        <c:axId val="96692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690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78.569999999999993</c:v>
                </c:pt>
                <c:pt idx="1">
                  <c:v>84.39</c:v>
                </c:pt>
                <c:pt idx="2">
                  <c:v>78.209999999999994</c:v>
                </c:pt>
                <c:pt idx="3">
                  <c:v>75.62</c:v>
                </c:pt>
                <c:pt idx="4">
                  <c:v>78.209999999999994</c:v>
                </c:pt>
              </c:numCache>
            </c:numRef>
          </c:val>
        </c:ser>
        <c:dLbls>
          <c:showLegendKey val="0"/>
          <c:showVal val="0"/>
          <c:showCatName val="0"/>
          <c:showSerName val="0"/>
          <c:showPercent val="0"/>
          <c:showBubbleSize val="0"/>
        </c:dLbls>
        <c:gapWidth val="150"/>
        <c:axId val="96735232"/>
        <c:axId val="96737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71.239999999999995</c:v>
                </c:pt>
                <c:pt idx="1">
                  <c:v>71.069999999999993</c:v>
                </c:pt>
                <c:pt idx="2">
                  <c:v>82.35</c:v>
                </c:pt>
                <c:pt idx="3">
                  <c:v>82.9</c:v>
                </c:pt>
                <c:pt idx="4">
                  <c:v>83.5</c:v>
                </c:pt>
              </c:numCache>
            </c:numRef>
          </c:val>
          <c:smooth val="0"/>
        </c:ser>
        <c:dLbls>
          <c:showLegendKey val="0"/>
          <c:showVal val="0"/>
          <c:showCatName val="0"/>
          <c:showSerName val="0"/>
          <c:showPercent val="0"/>
          <c:showBubbleSize val="0"/>
        </c:dLbls>
        <c:marker val="1"/>
        <c:smooth val="0"/>
        <c:axId val="96735232"/>
        <c:axId val="96737152"/>
      </c:lineChart>
      <c:dateAx>
        <c:axId val="96735232"/>
        <c:scaling>
          <c:orientation val="minMax"/>
        </c:scaling>
        <c:delete val="1"/>
        <c:axPos val="b"/>
        <c:numFmt formatCode="ge" sourceLinked="1"/>
        <c:majorTickMark val="none"/>
        <c:minorTickMark val="none"/>
        <c:tickLblPos val="none"/>
        <c:crossAx val="96737152"/>
        <c:crosses val="autoZero"/>
        <c:auto val="1"/>
        <c:lblOffset val="100"/>
        <c:baseTimeUnit val="years"/>
      </c:dateAx>
      <c:valAx>
        <c:axId val="96737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735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84.27</c:v>
                </c:pt>
                <c:pt idx="1">
                  <c:v>88.31</c:v>
                </c:pt>
                <c:pt idx="2">
                  <c:v>87.33</c:v>
                </c:pt>
                <c:pt idx="3">
                  <c:v>83.46</c:v>
                </c:pt>
                <c:pt idx="4">
                  <c:v>81.53</c:v>
                </c:pt>
              </c:numCache>
            </c:numRef>
          </c:val>
        </c:ser>
        <c:dLbls>
          <c:showLegendKey val="0"/>
          <c:showVal val="0"/>
          <c:showCatName val="0"/>
          <c:showSerName val="0"/>
          <c:showPercent val="0"/>
          <c:showBubbleSize val="0"/>
        </c:dLbls>
        <c:gapWidth val="150"/>
        <c:axId val="93572480"/>
        <c:axId val="93574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3572480"/>
        <c:axId val="93574656"/>
      </c:lineChart>
      <c:dateAx>
        <c:axId val="93572480"/>
        <c:scaling>
          <c:orientation val="minMax"/>
        </c:scaling>
        <c:delete val="1"/>
        <c:axPos val="b"/>
        <c:numFmt formatCode="ge" sourceLinked="1"/>
        <c:majorTickMark val="none"/>
        <c:minorTickMark val="none"/>
        <c:tickLblPos val="none"/>
        <c:crossAx val="93574656"/>
        <c:crosses val="autoZero"/>
        <c:auto val="1"/>
        <c:lblOffset val="100"/>
        <c:baseTimeUnit val="years"/>
      </c:dateAx>
      <c:valAx>
        <c:axId val="93574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572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4055424"/>
        <c:axId val="94086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4055424"/>
        <c:axId val="94086272"/>
      </c:lineChart>
      <c:dateAx>
        <c:axId val="94055424"/>
        <c:scaling>
          <c:orientation val="minMax"/>
        </c:scaling>
        <c:delete val="1"/>
        <c:axPos val="b"/>
        <c:numFmt formatCode="ge" sourceLinked="1"/>
        <c:majorTickMark val="none"/>
        <c:minorTickMark val="none"/>
        <c:tickLblPos val="none"/>
        <c:crossAx val="94086272"/>
        <c:crosses val="autoZero"/>
        <c:auto val="1"/>
        <c:lblOffset val="100"/>
        <c:baseTimeUnit val="years"/>
      </c:dateAx>
      <c:valAx>
        <c:axId val="94086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055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4108288"/>
        <c:axId val="96404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4108288"/>
        <c:axId val="96404224"/>
      </c:lineChart>
      <c:dateAx>
        <c:axId val="94108288"/>
        <c:scaling>
          <c:orientation val="minMax"/>
        </c:scaling>
        <c:delete val="1"/>
        <c:axPos val="b"/>
        <c:numFmt formatCode="ge" sourceLinked="1"/>
        <c:majorTickMark val="none"/>
        <c:minorTickMark val="none"/>
        <c:tickLblPos val="none"/>
        <c:crossAx val="96404224"/>
        <c:crosses val="autoZero"/>
        <c:auto val="1"/>
        <c:lblOffset val="100"/>
        <c:baseTimeUnit val="years"/>
      </c:dateAx>
      <c:valAx>
        <c:axId val="9640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10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6452992"/>
        <c:axId val="96454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6452992"/>
        <c:axId val="96454912"/>
      </c:lineChart>
      <c:dateAx>
        <c:axId val="96452992"/>
        <c:scaling>
          <c:orientation val="minMax"/>
        </c:scaling>
        <c:delete val="1"/>
        <c:axPos val="b"/>
        <c:numFmt formatCode="ge" sourceLinked="1"/>
        <c:majorTickMark val="none"/>
        <c:minorTickMark val="none"/>
        <c:tickLblPos val="none"/>
        <c:crossAx val="96454912"/>
        <c:crosses val="autoZero"/>
        <c:auto val="1"/>
        <c:lblOffset val="100"/>
        <c:baseTimeUnit val="years"/>
      </c:dateAx>
      <c:valAx>
        <c:axId val="96454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452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6496256"/>
        <c:axId val="96498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6496256"/>
        <c:axId val="96498432"/>
      </c:lineChart>
      <c:dateAx>
        <c:axId val="96496256"/>
        <c:scaling>
          <c:orientation val="minMax"/>
        </c:scaling>
        <c:delete val="1"/>
        <c:axPos val="b"/>
        <c:numFmt formatCode="ge" sourceLinked="1"/>
        <c:majorTickMark val="none"/>
        <c:minorTickMark val="none"/>
        <c:tickLblPos val="none"/>
        <c:crossAx val="96498432"/>
        <c:crosses val="autoZero"/>
        <c:auto val="1"/>
        <c:lblOffset val="100"/>
        <c:baseTimeUnit val="years"/>
      </c:dateAx>
      <c:valAx>
        <c:axId val="96498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496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1071.52</c:v>
                </c:pt>
                <c:pt idx="1">
                  <c:v>686.96</c:v>
                </c:pt>
                <c:pt idx="2">
                  <c:v>686.45</c:v>
                </c:pt>
                <c:pt idx="3">
                  <c:v>3305</c:v>
                </c:pt>
                <c:pt idx="4">
                  <c:v>2976.9</c:v>
                </c:pt>
              </c:numCache>
            </c:numRef>
          </c:val>
        </c:ser>
        <c:dLbls>
          <c:showLegendKey val="0"/>
          <c:showVal val="0"/>
          <c:showCatName val="0"/>
          <c:showSerName val="0"/>
          <c:showPercent val="0"/>
          <c:showBubbleSize val="0"/>
        </c:dLbls>
        <c:gapWidth val="150"/>
        <c:axId val="96515968"/>
        <c:axId val="96534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1716.82</c:v>
                </c:pt>
                <c:pt idx="1">
                  <c:v>1554.05</c:v>
                </c:pt>
                <c:pt idx="2">
                  <c:v>1436</c:v>
                </c:pt>
                <c:pt idx="3">
                  <c:v>1434.89</c:v>
                </c:pt>
                <c:pt idx="4">
                  <c:v>1298.9100000000001</c:v>
                </c:pt>
              </c:numCache>
            </c:numRef>
          </c:val>
          <c:smooth val="0"/>
        </c:ser>
        <c:dLbls>
          <c:showLegendKey val="0"/>
          <c:showVal val="0"/>
          <c:showCatName val="0"/>
          <c:showSerName val="0"/>
          <c:showPercent val="0"/>
          <c:showBubbleSize val="0"/>
        </c:dLbls>
        <c:marker val="1"/>
        <c:smooth val="0"/>
        <c:axId val="96515968"/>
        <c:axId val="96534528"/>
      </c:lineChart>
      <c:dateAx>
        <c:axId val="96515968"/>
        <c:scaling>
          <c:orientation val="minMax"/>
        </c:scaling>
        <c:delete val="1"/>
        <c:axPos val="b"/>
        <c:numFmt formatCode="ge" sourceLinked="1"/>
        <c:majorTickMark val="none"/>
        <c:minorTickMark val="none"/>
        <c:tickLblPos val="none"/>
        <c:crossAx val="96534528"/>
        <c:crosses val="autoZero"/>
        <c:auto val="1"/>
        <c:lblOffset val="100"/>
        <c:baseTimeUnit val="years"/>
      </c:dateAx>
      <c:valAx>
        <c:axId val="96534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515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55.93</c:v>
                </c:pt>
                <c:pt idx="1">
                  <c:v>64.760000000000005</c:v>
                </c:pt>
                <c:pt idx="2">
                  <c:v>61.99</c:v>
                </c:pt>
                <c:pt idx="3">
                  <c:v>55.89</c:v>
                </c:pt>
                <c:pt idx="4">
                  <c:v>58.22</c:v>
                </c:pt>
              </c:numCache>
            </c:numRef>
          </c:val>
        </c:ser>
        <c:dLbls>
          <c:showLegendKey val="0"/>
          <c:showVal val="0"/>
          <c:showCatName val="0"/>
          <c:showSerName val="0"/>
          <c:showPercent val="0"/>
          <c:showBubbleSize val="0"/>
        </c:dLbls>
        <c:gapWidth val="150"/>
        <c:axId val="96564736"/>
        <c:axId val="96566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51.73</c:v>
                </c:pt>
                <c:pt idx="1">
                  <c:v>53.01</c:v>
                </c:pt>
                <c:pt idx="2">
                  <c:v>66.56</c:v>
                </c:pt>
                <c:pt idx="3">
                  <c:v>66.22</c:v>
                </c:pt>
                <c:pt idx="4">
                  <c:v>69.87</c:v>
                </c:pt>
              </c:numCache>
            </c:numRef>
          </c:val>
          <c:smooth val="0"/>
        </c:ser>
        <c:dLbls>
          <c:showLegendKey val="0"/>
          <c:showVal val="0"/>
          <c:showCatName val="0"/>
          <c:showSerName val="0"/>
          <c:showPercent val="0"/>
          <c:showBubbleSize val="0"/>
        </c:dLbls>
        <c:marker val="1"/>
        <c:smooth val="0"/>
        <c:axId val="96564736"/>
        <c:axId val="96566656"/>
      </c:lineChart>
      <c:dateAx>
        <c:axId val="96564736"/>
        <c:scaling>
          <c:orientation val="minMax"/>
        </c:scaling>
        <c:delete val="1"/>
        <c:axPos val="b"/>
        <c:numFmt formatCode="ge" sourceLinked="1"/>
        <c:majorTickMark val="none"/>
        <c:minorTickMark val="none"/>
        <c:tickLblPos val="none"/>
        <c:crossAx val="96566656"/>
        <c:crosses val="autoZero"/>
        <c:auto val="1"/>
        <c:lblOffset val="100"/>
        <c:baseTimeUnit val="years"/>
      </c:dateAx>
      <c:valAx>
        <c:axId val="96566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564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283.75</c:v>
                </c:pt>
                <c:pt idx="1">
                  <c:v>263.93</c:v>
                </c:pt>
                <c:pt idx="2">
                  <c:v>264.22000000000003</c:v>
                </c:pt>
                <c:pt idx="3">
                  <c:v>303.38</c:v>
                </c:pt>
                <c:pt idx="4">
                  <c:v>279.95999999999998</c:v>
                </c:pt>
              </c:numCache>
            </c:numRef>
          </c:val>
        </c:ser>
        <c:dLbls>
          <c:showLegendKey val="0"/>
          <c:showVal val="0"/>
          <c:showCatName val="0"/>
          <c:showSerName val="0"/>
          <c:showPercent val="0"/>
          <c:showBubbleSize val="0"/>
        </c:dLbls>
        <c:gapWidth val="150"/>
        <c:axId val="96596736"/>
        <c:axId val="96598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310.47000000000003</c:v>
                </c:pt>
                <c:pt idx="1">
                  <c:v>299.39</c:v>
                </c:pt>
                <c:pt idx="2">
                  <c:v>244.29</c:v>
                </c:pt>
                <c:pt idx="3">
                  <c:v>246.72</c:v>
                </c:pt>
                <c:pt idx="4">
                  <c:v>234.96</c:v>
                </c:pt>
              </c:numCache>
            </c:numRef>
          </c:val>
          <c:smooth val="0"/>
        </c:ser>
        <c:dLbls>
          <c:showLegendKey val="0"/>
          <c:showVal val="0"/>
          <c:showCatName val="0"/>
          <c:showSerName val="0"/>
          <c:showPercent val="0"/>
          <c:showBubbleSize val="0"/>
        </c:dLbls>
        <c:marker val="1"/>
        <c:smooth val="0"/>
        <c:axId val="96596736"/>
        <c:axId val="96598656"/>
      </c:lineChart>
      <c:dateAx>
        <c:axId val="96596736"/>
        <c:scaling>
          <c:orientation val="minMax"/>
        </c:scaling>
        <c:delete val="1"/>
        <c:axPos val="b"/>
        <c:numFmt formatCode="ge" sourceLinked="1"/>
        <c:majorTickMark val="none"/>
        <c:minorTickMark val="none"/>
        <c:tickLblPos val="none"/>
        <c:crossAx val="96598656"/>
        <c:crosses val="autoZero"/>
        <c:auto val="1"/>
        <c:lblOffset val="100"/>
        <c:baseTimeUnit val="years"/>
      </c:dateAx>
      <c:valAx>
        <c:axId val="96598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596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【1,348.09】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【232.54】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0" zoomScaleNormal="80" workbookViewId="0">
      <selection activeCell="P8" sqref="P8:V8"/>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3" t="str">
        <f>データ!H6</f>
        <v>山梨県　富士河口湖町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特定環境保全公共下水道</v>
      </c>
      <c r="Q8" s="48"/>
      <c r="R8" s="48"/>
      <c r="S8" s="48"/>
      <c r="T8" s="48"/>
      <c r="U8" s="48"/>
      <c r="V8" s="48"/>
      <c r="W8" s="48" t="str">
        <f>データ!L6</f>
        <v>D2</v>
      </c>
      <c r="X8" s="48"/>
      <c r="Y8" s="48"/>
      <c r="Z8" s="48"/>
      <c r="AA8" s="48"/>
      <c r="AB8" s="48"/>
      <c r="AC8" s="48"/>
      <c r="AD8" s="49" t="s">
        <v>124</v>
      </c>
      <c r="AE8" s="49"/>
      <c r="AF8" s="49"/>
      <c r="AG8" s="49"/>
      <c r="AH8" s="49"/>
      <c r="AI8" s="49"/>
      <c r="AJ8" s="49"/>
      <c r="AK8" s="4"/>
      <c r="AL8" s="50">
        <f>データ!S6</f>
        <v>26555</v>
      </c>
      <c r="AM8" s="50"/>
      <c r="AN8" s="50"/>
      <c r="AO8" s="50"/>
      <c r="AP8" s="50"/>
      <c r="AQ8" s="50"/>
      <c r="AR8" s="50"/>
      <c r="AS8" s="50"/>
      <c r="AT8" s="45">
        <f>データ!T6</f>
        <v>158.4</v>
      </c>
      <c r="AU8" s="45"/>
      <c r="AV8" s="45"/>
      <c r="AW8" s="45"/>
      <c r="AX8" s="45"/>
      <c r="AY8" s="45"/>
      <c r="AZ8" s="45"/>
      <c r="BA8" s="45"/>
      <c r="BB8" s="45">
        <f>データ!U6</f>
        <v>167.65</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0.88</v>
      </c>
      <c r="Q10" s="45"/>
      <c r="R10" s="45"/>
      <c r="S10" s="45"/>
      <c r="T10" s="45"/>
      <c r="U10" s="45"/>
      <c r="V10" s="45"/>
      <c r="W10" s="45">
        <f>データ!Q6</f>
        <v>100</v>
      </c>
      <c r="X10" s="45"/>
      <c r="Y10" s="45"/>
      <c r="Z10" s="45"/>
      <c r="AA10" s="45"/>
      <c r="AB10" s="45"/>
      <c r="AC10" s="45"/>
      <c r="AD10" s="50">
        <f>データ!R6</f>
        <v>3780</v>
      </c>
      <c r="AE10" s="50"/>
      <c r="AF10" s="50"/>
      <c r="AG10" s="50"/>
      <c r="AH10" s="50"/>
      <c r="AI10" s="50"/>
      <c r="AJ10" s="50"/>
      <c r="AK10" s="2"/>
      <c r="AL10" s="50">
        <f>データ!V6</f>
        <v>234</v>
      </c>
      <c r="AM10" s="50"/>
      <c r="AN10" s="50"/>
      <c r="AO10" s="50"/>
      <c r="AP10" s="50"/>
      <c r="AQ10" s="50"/>
      <c r="AR10" s="50"/>
      <c r="AS10" s="50"/>
      <c r="AT10" s="45">
        <f>データ!W6</f>
        <v>0.25</v>
      </c>
      <c r="AU10" s="45"/>
      <c r="AV10" s="45"/>
      <c r="AW10" s="45"/>
      <c r="AX10" s="45"/>
      <c r="AY10" s="45"/>
      <c r="AZ10" s="45"/>
      <c r="BA10" s="45"/>
      <c r="BB10" s="45">
        <f>データ!X6</f>
        <v>936</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123</v>
      </c>
      <c r="BM16" s="70"/>
      <c r="BN16" s="70"/>
      <c r="BO16" s="70"/>
      <c r="BP16" s="70"/>
      <c r="BQ16" s="70"/>
      <c r="BR16" s="70"/>
      <c r="BS16" s="70"/>
      <c r="BT16" s="70"/>
      <c r="BU16" s="70"/>
      <c r="BV16" s="70"/>
      <c r="BW16" s="70"/>
      <c r="BX16" s="70"/>
      <c r="BY16" s="70"/>
      <c r="BZ16" s="7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x14ac:dyDescent="0.15">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x14ac:dyDescent="0.15">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121</v>
      </c>
      <c r="BM47" s="70"/>
      <c r="BN47" s="70"/>
      <c r="BO47" s="70"/>
      <c r="BP47" s="70"/>
      <c r="BQ47" s="70"/>
      <c r="BR47" s="70"/>
      <c r="BS47" s="70"/>
      <c r="BT47" s="70"/>
      <c r="BU47" s="70"/>
      <c r="BV47" s="70"/>
      <c r="BW47" s="70"/>
      <c r="BX47" s="70"/>
      <c r="BY47" s="70"/>
      <c r="BZ47" s="71"/>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x14ac:dyDescent="0.15">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x14ac:dyDescent="0.15">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122</v>
      </c>
      <c r="BM66" s="70"/>
      <c r="BN66" s="70"/>
      <c r="BO66" s="70"/>
      <c r="BP66" s="70"/>
      <c r="BQ66" s="70"/>
      <c r="BR66" s="70"/>
      <c r="BS66" s="70"/>
      <c r="BT66" s="70"/>
      <c r="BU66" s="70"/>
      <c r="BV66" s="70"/>
      <c r="BW66" s="70"/>
      <c r="BX66" s="70"/>
      <c r="BY66" s="70"/>
      <c r="BZ66" s="71"/>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x14ac:dyDescent="0.15">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x14ac:dyDescent="0.15">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【1,348.09】</v>
      </c>
      <c r="I86" s="26" t="str">
        <f>データ!CA6</f>
        <v>【69.80】</v>
      </c>
      <c r="J86" s="26" t="str">
        <f>データ!CL6</f>
        <v>【232.54】</v>
      </c>
      <c r="K86" s="26" t="str">
        <f>データ!CW6</f>
        <v>【42.17】</v>
      </c>
      <c r="L86" s="26" t="str">
        <f>データ!DH6</f>
        <v>【82.30】</v>
      </c>
      <c r="M86" s="26" t="s">
        <v>55</v>
      </c>
      <c r="N86" s="26" t="s">
        <v>55</v>
      </c>
      <c r="O86" s="26" t="str">
        <f>データ!EO6</f>
        <v>【0.09】</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x14ac:dyDescent="0.1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x14ac:dyDescent="0.15">
      <c r="A6" s="28" t="s">
        <v>108</v>
      </c>
      <c r="B6" s="33">
        <f>B7</f>
        <v>2016</v>
      </c>
      <c r="C6" s="33">
        <f t="shared" ref="C6:X6" si="3">C7</f>
        <v>194301</v>
      </c>
      <c r="D6" s="33">
        <f t="shared" si="3"/>
        <v>47</v>
      </c>
      <c r="E6" s="33">
        <f t="shared" si="3"/>
        <v>17</v>
      </c>
      <c r="F6" s="33">
        <f t="shared" si="3"/>
        <v>4</v>
      </c>
      <c r="G6" s="33">
        <f t="shared" si="3"/>
        <v>0</v>
      </c>
      <c r="H6" s="33" t="str">
        <f t="shared" si="3"/>
        <v>山梨県　富士河口湖町</v>
      </c>
      <c r="I6" s="33" t="str">
        <f t="shared" si="3"/>
        <v>法非適用</v>
      </c>
      <c r="J6" s="33" t="str">
        <f t="shared" si="3"/>
        <v>下水道事業</v>
      </c>
      <c r="K6" s="33" t="str">
        <f t="shared" si="3"/>
        <v>特定環境保全公共下水道</v>
      </c>
      <c r="L6" s="33" t="str">
        <f t="shared" si="3"/>
        <v>D2</v>
      </c>
      <c r="M6" s="33">
        <f t="shared" si="3"/>
        <v>0</v>
      </c>
      <c r="N6" s="34" t="str">
        <f t="shared" si="3"/>
        <v>-</v>
      </c>
      <c r="O6" s="34" t="str">
        <f t="shared" si="3"/>
        <v>該当数値なし</v>
      </c>
      <c r="P6" s="34">
        <f t="shared" si="3"/>
        <v>0.88</v>
      </c>
      <c r="Q6" s="34">
        <f t="shared" si="3"/>
        <v>100</v>
      </c>
      <c r="R6" s="34">
        <f t="shared" si="3"/>
        <v>3780</v>
      </c>
      <c r="S6" s="34">
        <f t="shared" si="3"/>
        <v>26555</v>
      </c>
      <c r="T6" s="34">
        <f t="shared" si="3"/>
        <v>158.4</v>
      </c>
      <c r="U6" s="34">
        <f t="shared" si="3"/>
        <v>167.65</v>
      </c>
      <c r="V6" s="34">
        <f t="shared" si="3"/>
        <v>234</v>
      </c>
      <c r="W6" s="34">
        <f t="shared" si="3"/>
        <v>0.25</v>
      </c>
      <c r="X6" s="34">
        <f t="shared" si="3"/>
        <v>936</v>
      </c>
      <c r="Y6" s="35">
        <f>IF(Y7="",NA(),Y7)</f>
        <v>84.27</v>
      </c>
      <c r="Z6" s="35">
        <f t="shared" ref="Z6:AH6" si="4">IF(Z7="",NA(),Z7)</f>
        <v>88.31</v>
      </c>
      <c r="AA6" s="35">
        <f t="shared" si="4"/>
        <v>87.33</v>
      </c>
      <c r="AB6" s="35">
        <f t="shared" si="4"/>
        <v>83.46</v>
      </c>
      <c r="AC6" s="35">
        <f t="shared" si="4"/>
        <v>81.53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1071.52</v>
      </c>
      <c r="BG6" s="35">
        <f t="shared" ref="BG6:BO6" si="7">IF(BG7="",NA(),BG7)</f>
        <v>686.96</v>
      </c>
      <c r="BH6" s="35">
        <f t="shared" si="7"/>
        <v>686.45</v>
      </c>
      <c r="BI6" s="35">
        <f t="shared" si="7"/>
        <v>3305</v>
      </c>
      <c r="BJ6" s="35">
        <f t="shared" si="7"/>
        <v>2976.9</v>
      </c>
      <c r="BK6" s="35">
        <f t="shared" si="7"/>
        <v>1716.82</v>
      </c>
      <c r="BL6" s="35">
        <f t="shared" si="7"/>
        <v>1554.05</v>
      </c>
      <c r="BM6" s="35">
        <f t="shared" si="7"/>
        <v>1436</v>
      </c>
      <c r="BN6" s="35">
        <f t="shared" si="7"/>
        <v>1434.89</v>
      </c>
      <c r="BO6" s="35">
        <f t="shared" si="7"/>
        <v>1298.9100000000001</v>
      </c>
      <c r="BP6" s="34" t="str">
        <f>IF(BP7="","",IF(BP7="-","【-】","【"&amp;SUBSTITUTE(TEXT(BP7,"#,##0.00"),"-","△")&amp;"】"))</f>
        <v>【1,348.09】</v>
      </c>
      <c r="BQ6" s="35">
        <f>IF(BQ7="",NA(),BQ7)</f>
        <v>55.93</v>
      </c>
      <c r="BR6" s="35">
        <f t="shared" ref="BR6:BZ6" si="8">IF(BR7="",NA(),BR7)</f>
        <v>64.760000000000005</v>
      </c>
      <c r="BS6" s="35">
        <f t="shared" si="8"/>
        <v>61.99</v>
      </c>
      <c r="BT6" s="35">
        <f t="shared" si="8"/>
        <v>55.89</v>
      </c>
      <c r="BU6" s="35">
        <f t="shared" si="8"/>
        <v>58.22</v>
      </c>
      <c r="BV6" s="35">
        <f t="shared" si="8"/>
        <v>51.73</v>
      </c>
      <c r="BW6" s="35">
        <f t="shared" si="8"/>
        <v>53.01</v>
      </c>
      <c r="BX6" s="35">
        <f t="shared" si="8"/>
        <v>66.56</v>
      </c>
      <c r="BY6" s="35">
        <f t="shared" si="8"/>
        <v>66.22</v>
      </c>
      <c r="BZ6" s="35">
        <f t="shared" si="8"/>
        <v>69.87</v>
      </c>
      <c r="CA6" s="34" t="str">
        <f>IF(CA7="","",IF(CA7="-","【-】","【"&amp;SUBSTITUTE(TEXT(CA7,"#,##0.00"),"-","△")&amp;"】"))</f>
        <v>【69.80】</v>
      </c>
      <c r="CB6" s="35">
        <f>IF(CB7="",NA(),CB7)</f>
        <v>283.75</v>
      </c>
      <c r="CC6" s="35">
        <f t="shared" ref="CC6:CK6" si="9">IF(CC7="",NA(),CC7)</f>
        <v>263.93</v>
      </c>
      <c r="CD6" s="35">
        <f t="shared" si="9"/>
        <v>264.22000000000003</v>
      </c>
      <c r="CE6" s="35">
        <f t="shared" si="9"/>
        <v>303.38</v>
      </c>
      <c r="CF6" s="35">
        <f t="shared" si="9"/>
        <v>279.95999999999998</v>
      </c>
      <c r="CG6" s="35">
        <f t="shared" si="9"/>
        <v>310.47000000000003</v>
      </c>
      <c r="CH6" s="35">
        <f t="shared" si="9"/>
        <v>299.39</v>
      </c>
      <c r="CI6" s="35">
        <f t="shared" si="9"/>
        <v>244.29</v>
      </c>
      <c r="CJ6" s="35">
        <f t="shared" si="9"/>
        <v>246.72</v>
      </c>
      <c r="CK6" s="35">
        <f t="shared" si="9"/>
        <v>234.96</v>
      </c>
      <c r="CL6" s="34" t="str">
        <f>IF(CL7="","",IF(CL7="-","【-】","【"&amp;SUBSTITUTE(TEXT(CL7,"#,##0.00"),"-","△")&amp;"】"))</f>
        <v>【232.54】</v>
      </c>
      <c r="CM6" s="35">
        <f>IF(CM7="",NA(),CM7)</f>
        <v>31.03</v>
      </c>
      <c r="CN6" s="35">
        <f t="shared" ref="CN6:CV6" si="10">IF(CN7="",NA(),CN7)</f>
        <v>30</v>
      </c>
      <c r="CO6" s="35">
        <f t="shared" si="10"/>
        <v>31.38</v>
      </c>
      <c r="CP6" s="35">
        <f t="shared" si="10"/>
        <v>29.66</v>
      </c>
      <c r="CQ6" s="35">
        <f t="shared" si="10"/>
        <v>31.38</v>
      </c>
      <c r="CR6" s="35">
        <f t="shared" si="10"/>
        <v>36.67</v>
      </c>
      <c r="CS6" s="35">
        <f t="shared" si="10"/>
        <v>36.200000000000003</v>
      </c>
      <c r="CT6" s="35">
        <f t="shared" si="10"/>
        <v>43.58</v>
      </c>
      <c r="CU6" s="35">
        <f t="shared" si="10"/>
        <v>41.35</v>
      </c>
      <c r="CV6" s="35">
        <f t="shared" si="10"/>
        <v>42.9</v>
      </c>
      <c r="CW6" s="34" t="str">
        <f>IF(CW7="","",IF(CW7="-","【-】","【"&amp;SUBSTITUTE(TEXT(CW7,"#,##0.00"),"-","△")&amp;"】"))</f>
        <v>【42.17】</v>
      </c>
      <c r="CX6" s="35">
        <f>IF(CX7="",NA(),CX7)</f>
        <v>78.569999999999993</v>
      </c>
      <c r="CY6" s="35">
        <f t="shared" ref="CY6:DG6" si="11">IF(CY7="",NA(),CY7)</f>
        <v>84.39</v>
      </c>
      <c r="CZ6" s="35">
        <f t="shared" si="11"/>
        <v>78.209999999999994</v>
      </c>
      <c r="DA6" s="35">
        <f t="shared" si="11"/>
        <v>75.62</v>
      </c>
      <c r="DB6" s="35">
        <f t="shared" si="11"/>
        <v>78.209999999999994</v>
      </c>
      <c r="DC6" s="35">
        <f t="shared" si="11"/>
        <v>71.239999999999995</v>
      </c>
      <c r="DD6" s="35">
        <f t="shared" si="11"/>
        <v>71.069999999999993</v>
      </c>
      <c r="DE6" s="35">
        <f t="shared" si="11"/>
        <v>82.35</v>
      </c>
      <c r="DF6" s="35">
        <f t="shared" si="11"/>
        <v>82.9</v>
      </c>
      <c r="DG6" s="35">
        <f t="shared" si="11"/>
        <v>83.5</v>
      </c>
      <c r="DH6" s="34" t="str">
        <f>IF(DH7="","",IF(DH7="-","【-】","【"&amp;SUBSTITUTE(TEXT(DH7,"#,##0.00"),"-","△")&amp;"】"))</f>
        <v>【82.30】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0.05</v>
      </c>
      <c r="EK6" s="35">
        <f t="shared" si="14"/>
        <v>7.0000000000000007E-2</v>
      </c>
      <c r="EL6" s="35">
        <f t="shared" si="14"/>
        <v>0.04</v>
      </c>
      <c r="EM6" s="35">
        <f t="shared" si="14"/>
        <v>7.0000000000000007E-2</v>
      </c>
      <c r="EN6" s="35">
        <f t="shared" si="14"/>
        <v>0.09</v>
      </c>
      <c r="EO6" s="34" t="str">
        <f>IF(EO7="","",IF(EO7="-","【-】","【"&amp;SUBSTITUTE(TEXT(EO7,"#,##0.00"),"-","△")&amp;"】"))</f>
        <v>【0.09】</v>
      </c>
    </row>
    <row r="7" spans="1:145" s="36" customFormat="1" x14ac:dyDescent="0.15">
      <c r="A7" s="28"/>
      <c r="B7" s="37">
        <v>2016</v>
      </c>
      <c r="C7" s="37">
        <v>194301</v>
      </c>
      <c r="D7" s="37">
        <v>47</v>
      </c>
      <c r="E7" s="37">
        <v>17</v>
      </c>
      <c r="F7" s="37">
        <v>4</v>
      </c>
      <c r="G7" s="37">
        <v>0</v>
      </c>
      <c r="H7" s="37" t="s">
        <v>109</v>
      </c>
      <c r="I7" s="37" t="s">
        <v>110</v>
      </c>
      <c r="J7" s="37" t="s">
        <v>111</v>
      </c>
      <c r="K7" s="37" t="s">
        <v>112</v>
      </c>
      <c r="L7" s="37" t="s">
        <v>113</v>
      </c>
      <c r="M7" s="37"/>
      <c r="N7" s="38" t="s">
        <v>114</v>
      </c>
      <c r="O7" s="38" t="s">
        <v>115</v>
      </c>
      <c r="P7" s="38">
        <v>0.88</v>
      </c>
      <c r="Q7" s="38">
        <v>100</v>
      </c>
      <c r="R7" s="38">
        <v>3780</v>
      </c>
      <c r="S7" s="38">
        <v>26555</v>
      </c>
      <c r="T7" s="38">
        <v>158.4</v>
      </c>
      <c r="U7" s="38">
        <v>167.65</v>
      </c>
      <c r="V7" s="38">
        <v>234</v>
      </c>
      <c r="W7" s="38">
        <v>0.25</v>
      </c>
      <c r="X7" s="38">
        <v>936</v>
      </c>
      <c r="Y7" s="38">
        <v>84.27</v>
      </c>
      <c r="Z7" s="38">
        <v>88.31</v>
      </c>
      <c r="AA7" s="38">
        <v>87.33</v>
      </c>
      <c r="AB7" s="38">
        <v>83.46</v>
      </c>
      <c r="AC7" s="38">
        <v>81.53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1071.52</v>
      </c>
      <c r="BG7" s="38">
        <v>686.96</v>
      </c>
      <c r="BH7" s="38">
        <v>686.45</v>
      </c>
      <c r="BI7" s="38">
        <v>3305</v>
      </c>
      <c r="BJ7" s="38">
        <v>2976.9</v>
      </c>
      <c r="BK7" s="38">
        <v>1716.82</v>
      </c>
      <c r="BL7" s="38">
        <v>1554.05</v>
      </c>
      <c r="BM7" s="38">
        <v>1436</v>
      </c>
      <c r="BN7" s="38">
        <v>1434.89</v>
      </c>
      <c r="BO7" s="38">
        <v>1298.9100000000001</v>
      </c>
      <c r="BP7" s="38">
        <v>1348.09</v>
      </c>
      <c r="BQ7" s="38">
        <v>55.93</v>
      </c>
      <c r="BR7" s="38">
        <v>64.760000000000005</v>
      </c>
      <c r="BS7" s="38">
        <v>61.99</v>
      </c>
      <c r="BT7" s="38">
        <v>55.89</v>
      </c>
      <c r="BU7" s="38">
        <v>58.22</v>
      </c>
      <c r="BV7" s="38">
        <v>51.73</v>
      </c>
      <c r="BW7" s="38">
        <v>53.01</v>
      </c>
      <c r="BX7" s="38">
        <v>66.56</v>
      </c>
      <c r="BY7" s="38">
        <v>66.22</v>
      </c>
      <c r="BZ7" s="38">
        <v>69.87</v>
      </c>
      <c r="CA7" s="38">
        <v>69.8</v>
      </c>
      <c r="CB7" s="38">
        <v>283.75</v>
      </c>
      <c r="CC7" s="38">
        <v>263.93</v>
      </c>
      <c r="CD7" s="38">
        <v>264.22000000000003</v>
      </c>
      <c r="CE7" s="38">
        <v>303.38</v>
      </c>
      <c r="CF7" s="38">
        <v>279.95999999999998</v>
      </c>
      <c r="CG7" s="38">
        <v>310.47000000000003</v>
      </c>
      <c r="CH7" s="38">
        <v>299.39</v>
      </c>
      <c r="CI7" s="38">
        <v>244.29</v>
      </c>
      <c r="CJ7" s="38">
        <v>246.72</v>
      </c>
      <c r="CK7" s="38">
        <v>234.96</v>
      </c>
      <c r="CL7" s="38">
        <v>232.54</v>
      </c>
      <c r="CM7" s="38">
        <v>31.03</v>
      </c>
      <c r="CN7" s="38">
        <v>30</v>
      </c>
      <c r="CO7" s="38">
        <v>31.38</v>
      </c>
      <c r="CP7" s="38">
        <v>29.66</v>
      </c>
      <c r="CQ7" s="38">
        <v>31.38</v>
      </c>
      <c r="CR7" s="38">
        <v>36.67</v>
      </c>
      <c r="CS7" s="38">
        <v>36.200000000000003</v>
      </c>
      <c r="CT7" s="38">
        <v>43.58</v>
      </c>
      <c r="CU7" s="38">
        <v>41.35</v>
      </c>
      <c r="CV7" s="38">
        <v>42.9</v>
      </c>
      <c r="CW7" s="38">
        <v>42.17</v>
      </c>
      <c r="CX7" s="38">
        <v>78.569999999999993</v>
      </c>
      <c r="CY7" s="38">
        <v>84.39</v>
      </c>
      <c r="CZ7" s="38">
        <v>78.209999999999994</v>
      </c>
      <c r="DA7" s="38">
        <v>75.62</v>
      </c>
      <c r="DB7" s="38">
        <v>78.209999999999994</v>
      </c>
      <c r="DC7" s="38">
        <v>71.239999999999995</v>
      </c>
      <c r="DD7" s="38">
        <v>71.069999999999993</v>
      </c>
      <c r="DE7" s="38">
        <v>82.35</v>
      </c>
      <c r="DF7" s="38">
        <v>82.9</v>
      </c>
      <c r="DG7" s="38">
        <v>83.5</v>
      </c>
      <c r="DH7" s="38">
        <v>82.3</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0.05</v>
      </c>
      <c r="EK7" s="38">
        <v>7.0000000000000007E-2</v>
      </c>
      <c r="EL7" s="38">
        <v>0.04</v>
      </c>
      <c r="EM7" s="38">
        <v>7.0000000000000007E-2</v>
      </c>
      <c r="EN7" s="38">
        <v>0.09</v>
      </c>
      <c r="EO7" s="38">
        <v>0.09</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hbis</cp:lastModifiedBy>
  <cp:lastPrinted>2018-02-02T04:59:43Z</cp:lastPrinted>
  <dcterms:created xsi:type="dcterms:W3CDTF">2017-12-25T02:19:06Z</dcterms:created>
  <dcterms:modified xsi:type="dcterms:W3CDTF">2018-02-27T04:48:56Z</dcterms:modified>
  <cp:category/>
</cp:coreProperties>
</file>