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<sst xmlns="http://schemas.openxmlformats.org/spreadsheetml/2006/main" count="245" uniqueCount="126">
  <si>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</si>
  <si>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</si>
  <si>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</si>
  <si>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</si>
  <si>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</si>
  <si>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</si>
  <si>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</si>
  <si>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</si>
  <si>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</si>
  <si>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</si>
  <si>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</si>
  <si>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</si>
  <si>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</si>
  <si>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</si>
  <si>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</si>
  <si>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</si>
  <si>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</si>
  <si>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</si>
  <si>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</si>
  <si>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</si>
  <si>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</si>
  <si>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</si>
  <si>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</si>
  <si>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</si>
  <si>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</si>
  <si>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</si>
  <si>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</si>
  <si>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</si>
  <si>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</si>
  <si>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</si>
  <si>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</si>
  <si>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</si>
  <si>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</si>
  <si>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</si>
  <si>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</si>
  <si>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</si>
  <si>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</si>
  <si>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</si>
  <si>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</si>
  <si>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</si>
  <si>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</si>
  <si>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</si>
  <si>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</si>
  <si>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</si>
  <si>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</si>
  <si>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</si>
  <si>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</si>
  <si>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</si>
  <si>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</si>
  <si>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</si>
  <si>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</si>
  <si>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</si>
  <si>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</si>
  <si>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</si>
  <si>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</si>
  <si>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</si>
  <si>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</si>
  <si>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</si>
  <si>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</si>
  <si>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</si>
  <si>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</si>
  <si>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</si>
  <si>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</si>
  <si>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</si>
  <si>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</si>
  <si>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</si>
  <si>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</si>
  <si>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</si>
  <si>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</si>
  <si>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</si>
  <si>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</si>
  <si>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</si>
  <si>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</si>
  <si>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</si>
  <si>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</si>
  <si>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</si>
  <si>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</si>
  <si>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</si>
  <si>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</si>
  <si>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</si>
  <si>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</si>
  <si>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</si>
  <si>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</si>
  <si>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</si>
  <si>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</si>
  <si>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</si>
  <si>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</si>
  <si>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</si>
  <si>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</si>
  <si>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</si>
  <si>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</si>
  <si>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</si>
  <si>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</si>
  <si>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</si>
  <si>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</si>
  <si>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</si>
  <si>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</si>
  <si>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</si>
  <si>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</si>
  <si>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</si>
  <si>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</si>
  <si>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</si>
  <si>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</si>
  <si>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</si>
  <si>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</si>
  <si>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</si>
  <si>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</si>
  <si>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</si>
  <si>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</si>
  <si>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</si>
  <si>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富士河口湖町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</si>
  <si>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</si>
  <si>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</si>
  <si>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</si>
  <si>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</si>
  <si>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</si>
  <si>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</si>
  <si>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</si>
  <si>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</si>
  <si>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</si>
  <si>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</si>
  <si>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</si>
  <si>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・下水道使用料の増収により収益的収支比率、経費回収率を向上させることが課題である。
・引き続き施設整備と併せて下水道への接続推進を図り水洗化率を上げ経営健全化を図って行く必要がある。
・長期的なシミュレーションを策定し適正な料金に改定する必要がある。</t>
    <rPh sb="1" eb="4">
      <t>ゲスイドウ</t>
    </rPh>
    <rPh sb="4" eb="7">
      <t>シヨウリョウ</t>
    </rPh>
    <rPh sb="8" eb="10">
      <t>ゾウシュウ</t>
    </rPh>
    <rPh sb="13" eb="16">
      <t>シュウエキテキ</t>
    </rPh>
    <rPh sb="16" eb="18">
      <t>シュウシ</t>
    </rPh>
    <rPh sb="18" eb="20">
      <t>ヒリツ</t>
    </rPh>
    <rPh sb="21" eb="23">
      <t>ケイヒ</t>
    </rPh>
    <rPh sb="23" eb="25">
      <t>カイシュウ</t>
    </rPh>
    <rPh sb="25" eb="26">
      <t>リツ</t>
    </rPh>
    <rPh sb="27" eb="29">
      <t>コウジョウ</t>
    </rPh>
    <rPh sb="35" eb="37">
      <t>カダイ</t>
    </rPh>
    <rPh sb="43" eb="44">
      <t>ヒ</t>
    </rPh>
    <rPh sb="45" eb="46">
      <t>ツヅ</t>
    </rPh>
    <rPh sb="47" eb="49">
      <t>シセツ</t>
    </rPh>
    <rPh sb="49" eb="51">
      <t>セイビ</t>
    </rPh>
    <rPh sb="52" eb="53">
      <t>アワ</t>
    </rPh>
    <rPh sb="55" eb="58">
      <t>ゲスイドウ</t>
    </rPh>
    <rPh sb="60" eb="62">
      <t>セツゾク</t>
    </rPh>
    <rPh sb="62" eb="64">
      <t>スイシン</t>
    </rPh>
    <rPh sb="65" eb="66">
      <t>ハカ</t>
    </rPh>
    <rPh sb="67" eb="70">
      <t>スイセンカ</t>
    </rPh>
    <rPh sb="70" eb="71">
      <t>リツ</t>
    </rPh>
    <rPh sb="72" eb="73">
      <t>ア</t>
    </rPh>
    <rPh sb="74" eb="76">
      <t>ケイエイ</t>
    </rPh>
    <rPh sb="76" eb="79">
      <t>ケンゼンカ</t>
    </rPh>
    <rPh sb="80" eb="81">
      <t>ハカ</t>
    </rPh>
    <rPh sb="83" eb="84">
      <t>イ</t>
    </rPh>
    <rPh sb="85" eb="87">
      <t>ヒツヨウ</t>
    </rPh>
    <rPh sb="93" eb="96">
      <t>チョウキテキ</t>
    </rPh>
    <rPh sb="106" eb="108">
      <t>サクテイ</t>
    </rPh>
    <rPh sb="109" eb="111">
      <t>テキセイ</t>
    </rPh>
    <rPh sb="112" eb="114">
      <t>リョウキン</t>
    </rPh>
    <rPh sb="115" eb="117">
      <t>カイテイ</t>
    </rPh>
    <rPh sb="119" eb="121">
      <t>ヒツヨウ</t>
    </rPh>
    <phoneticPr fontId="4"/>
  </si>
  <si>
    <t>昭和61年に供用開始し、近年では管渠のカメラ調査を行っているが老朽箇所は発見されていない。</t>
    <rPh sb="0" eb="2">
      <t>ショウワ</t>
    </rPh>
    <rPh sb="4" eb="5">
      <t>ネン</t>
    </rPh>
    <rPh sb="6" eb="8">
      <t>キョウヨウ</t>
    </rPh>
    <rPh sb="8" eb="10">
      <t>カイシ</t>
    </rPh>
    <rPh sb="12" eb="14">
      <t>キンネン</t>
    </rPh>
    <rPh sb="16" eb="18">
      <t>カンキョ</t>
    </rPh>
    <rPh sb="22" eb="24">
      <t>チョウサ</t>
    </rPh>
    <rPh sb="25" eb="26">
      <t>オコナ</t>
    </rPh>
    <rPh sb="31" eb="33">
      <t>ロウキュウ</t>
    </rPh>
    <rPh sb="33" eb="35">
      <t>カショ</t>
    </rPh>
    <rPh sb="36" eb="38">
      <t>ハッケン</t>
    </rPh>
    <phoneticPr fontId="4"/>
  </si>
  <si>
    <t>非設置</t>
    <rPh sb="0" eb="1">
      <t>ヒ</t>
    </rPh>
    <rPh sb="1" eb="3">
      <t>セッチ</t>
    </rPh>
    <phoneticPr fontId="4"/>
  </si>
  <si>
    <t xml:space="preserve">・収益的収支比率は約50％で推移してきており、使用料以外の収入に依存している状況にる。
・起業債残高対事業規模比率は、現在も下水道整備を行っており毎年の整備に投資しているため急激には減りにくい状況である。
・経費回収率は約60％であり類似団体と比較する低い割合である。これは使用料単価が類似団体より低いことが要因として考えられる。
・水洗化率は徐々に上がっている。
</t>
    <rPh sb="1" eb="4">
      <t>シュウエキテキ</t>
    </rPh>
    <rPh sb="4" eb="6">
      <t>シュウシ</t>
    </rPh>
    <rPh sb="6" eb="8">
      <t>ヒリツ</t>
    </rPh>
    <rPh sb="9" eb="10">
      <t>ヤク</t>
    </rPh>
    <rPh sb="14" eb="16">
      <t>スイイ</t>
    </rPh>
    <rPh sb="23" eb="26">
      <t>シヨウリョウ</t>
    </rPh>
    <rPh sb="26" eb="28">
      <t>イガイ</t>
    </rPh>
    <rPh sb="29" eb="31">
      <t>シュウニュウ</t>
    </rPh>
    <rPh sb="32" eb="34">
      <t>イゾン</t>
    </rPh>
    <rPh sb="38" eb="40">
      <t>ジョウキョウ</t>
    </rPh>
    <rPh sb="45" eb="47">
      <t>キギョウ</t>
    </rPh>
    <rPh sb="47" eb="48">
      <t>サイ</t>
    </rPh>
    <rPh sb="48" eb="50">
      <t>ザンダカ</t>
    </rPh>
    <rPh sb="50" eb="51">
      <t>タイ</t>
    </rPh>
    <rPh sb="51" eb="53">
      <t>ジギョウ</t>
    </rPh>
    <rPh sb="53" eb="55">
      <t>キボ</t>
    </rPh>
    <rPh sb="55" eb="57">
      <t>ヒリツ</t>
    </rPh>
    <rPh sb="59" eb="61">
      <t>ゲンザイ</t>
    </rPh>
    <rPh sb="62" eb="65">
      <t>ゲスイドウ</t>
    </rPh>
    <rPh sb="65" eb="67">
      <t>セイビ</t>
    </rPh>
    <rPh sb="68" eb="69">
      <t>オコナ</t>
    </rPh>
    <rPh sb="73" eb="75">
      <t>マイネン</t>
    </rPh>
    <rPh sb="76" eb="78">
      <t>セイビ</t>
    </rPh>
    <rPh sb="79" eb="81">
      <t>トウシ</t>
    </rPh>
    <rPh sb="87" eb="89">
      <t>キュウゲキ</t>
    </rPh>
    <rPh sb="91" eb="92">
      <t>ヘ</t>
    </rPh>
    <rPh sb="96" eb="98">
      <t>ジョウキョウ</t>
    </rPh>
    <rPh sb="167" eb="170">
      <t>スイセンカ</t>
    </rPh>
    <rPh sb="170" eb="171">
      <t>リツ</t>
    </rPh>
    <rPh sb="172" eb="174">
      <t>ジョジョ</t>
    </rPh>
    <rPh sb="175" eb="176">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</si>
</sst>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0.7</c:v>
                </c:pt>
                <c:pt idx="4" formatCode="#,##0.00;&quot;△&quot;#,##0.00;&quot;-&quot;">
                  <c:v>0.85</c:v>
                </c:pt>
              </c:numCache>
            </c:numRef>
          </c:val>
        </c:ser>
        <c:dLbls>
          <c:showLegendKey val="0"/>
          <c:showVal val="0"/>
          <c:showCatName val="0"/>
          <c:showSerName val="0"/>
          <c:showPercent val="0"/>
          <c:showBubbleSize val="0"/>
        </c:dLbls>
        <c:gapWidth val="150"/>
        <c:axId val="89983232"/>
        <c:axId val="899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0.16</c:v>
                </c:pt>
              </c:numCache>
            </c:numRef>
          </c:val>
          <c:smooth val="0"/>
        </c:ser>
        <c:dLbls>
          <c:showLegendKey val="0"/>
          <c:showVal val="0"/>
          <c:showCatName val="0"/>
          <c:showSerName val="0"/>
          <c:showPercent val="0"/>
          <c:showBubbleSize val="0"/>
        </c:dLbls>
        <c:marker val="1"/>
        <c:smooth val="0"/>
        <c:axId val="89983232"/>
        <c:axId val="89997696"/>
      </c:lineChart>
      <c:dateAx>
        <c:axId val="89983232"/>
        <c:scaling>
          <c:orientation val="minMax"/>
        </c:scaling>
        <c:delete val="1"/>
        <c:axPos val="b"/>
        <c:numFmt formatCode="ge" sourceLinked="1"/>
        <c:majorTickMark val="none"/>
        <c:minorTickMark val="none"/>
        <c:tickLblPos val="none"/>
        <c:crossAx val="89997696"/>
        <c:crosses val="autoZero"/>
        <c:auto val="1"/>
        <c:lblOffset val="100"/>
        <c:baseTimeUnit val="years"/>
      </c:dateAx>
      <c:valAx>
        <c:axId val="89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06848"/>
        <c:axId val="966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55.58</c:v>
                </c:pt>
              </c:numCache>
            </c:numRef>
          </c:val>
          <c:smooth val="0"/>
        </c:ser>
        <c:dLbls>
          <c:showLegendKey val="0"/>
          <c:showVal val="0"/>
          <c:showCatName val="0"/>
          <c:showSerName val="0"/>
          <c:showPercent val="0"/>
          <c:showBubbleSize val="0"/>
        </c:dLbls>
        <c:marker val="1"/>
        <c:smooth val="0"/>
        <c:axId val="96606848"/>
        <c:axId val="96629504"/>
      </c:lineChart>
      <c:dateAx>
        <c:axId val="96606848"/>
        <c:scaling>
          <c:orientation val="minMax"/>
        </c:scaling>
        <c:delete val="1"/>
        <c:axPos val="b"/>
        <c:numFmt formatCode="ge" sourceLinked="1"/>
        <c:majorTickMark val="none"/>
        <c:minorTickMark val="none"/>
        <c:tickLblPos val="none"/>
        <c:crossAx val="96629504"/>
        <c:crosses val="autoZero"/>
        <c:auto val="1"/>
        <c:lblOffset val="100"/>
        <c:baseTimeUnit val="years"/>
      </c:dateAx>
      <c:valAx>
        <c:axId val="966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91.18</c:v>
                </c:pt>
                <c:pt idx="1">
                  <c:v>82.04</c:v>
                </c:pt>
                <c:pt idx="2">
                  <c:v>83.22</c:v>
                </c:pt>
                <c:pt idx="3">
                  <c:v>85</c:v>
                </c:pt>
                <c:pt idx="4">
                  <c:v>86.64</c:v>
                </c:pt>
              </c:numCache>
            </c:numRef>
          </c:val>
        </c:ser>
        <c:dLbls>
          <c:showLegendKey val="0"/>
          <c:showVal val="0"/>
          <c:showCatName val="0"/>
          <c:showSerName val="0"/>
          <c:showPercent val="0"/>
          <c:showBubbleSize val="0"/>
        </c:dLbls>
        <c:gapWidth val="150"/>
        <c:axId val="96667904"/>
        <c:axId val="966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93.1</c:v>
                </c:pt>
              </c:numCache>
            </c:numRef>
          </c:val>
          <c:smooth val="0"/>
        </c:ser>
        <c:dLbls>
          <c:showLegendKey val="0"/>
          <c:showVal val="0"/>
          <c:showCatName val="0"/>
          <c:showSerName val="0"/>
          <c:showPercent val="0"/>
          <c:showBubbleSize val="0"/>
        </c:dLbls>
        <c:marker val="1"/>
        <c:smooth val="0"/>
        <c:axId val="96667904"/>
        <c:axId val="96670080"/>
      </c:lineChart>
      <c:dateAx>
        <c:axId val="96667904"/>
        <c:scaling>
          <c:orientation val="minMax"/>
        </c:scaling>
        <c:delete val="1"/>
        <c:axPos val="b"/>
        <c:numFmt formatCode="ge" sourceLinked="1"/>
        <c:majorTickMark val="none"/>
        <c:minorTickMark val="none"/>
        <c:tickLblPos val="none"/>
        <c:crossAx val="96670080"/>
        <c:crosses val="autoZero"/>
        <c:auto val="1"/>
        <c:lblOffset val="100"/>
        <c:baseTimeUnit val="years"/>
      </c:dateAx>
      <c:valAx>
        <c:axId val="966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49.21</c:v>
                </c:pt>
                <c:pt idx="1">
                  <c:v>47.15</c:v>
                </c:pt>
                <c:pt idx="2">
                  <c:v>51.85</c:v>
                </c:pt>
                <c:pt idx="3">
                  <c:v>49.89</c:v>
                </c:pt>
                <c:pt idx="4">
                  <c:v>52.16</c:v>
                </c:pt>
              </c:numCache>
            </c:numRef>
          </c:val>
        </c:ser>
        <c:dLbls>
          <c:showLegendKey val="0"/>
          <c:showVal val="0"/>
          <c:showCatName val="0"/>
          <c:showSerName val="0"/>
          <c:showPercent val="0"/>
          <c:showBubbleSize val="0"/>
        </c:dLbls>
        <c:gapWidth val="150"/>
        <c:axId val="90027904"/>
        <c:axId val="900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27904"/>
        <c:axId val="90030080"/>
      </c:lineChart>
      <c:dateAx>
        <c:axId val="90027904"/>
        <c:scaling>
          <c:orientation val="minMax"/>
        </c:scaling>
        <c:delete val="1"/>
        <c:axPos val="b"/>
        <c:numFmt formatCode="ge" sourceLinked="1"/>
        <c:majorTickMark val="none"/>
        <c:minorTickMark val="none"/>
        <c:tickLblPos val="none"/>
        <c:crossAx val="90030080"/>
        <c:crosses val="autoZero"/>
        <c:auto val="1"/>
        <c:lblOffset val="100"/>
        <c:baseTimeUnit val="years"/>
      </c:dateAx>
      <c:valAx>
        <c:axId val="900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28864"/>
        <c:axId val="962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28864"/>
        <c:axId val="96230784"/>
      </c:lineChart>
      <c:dateAx>
        <c:axId val="96228864"/>
        <c:scaling>
          <c:orientation val="minMax"/>
        </c:scaling>
        <c:delete val="1"/>
        <c:axPos val="b"/>
        <c:numFmt formatCode="ge" sourceLinked="1"/>
        <c:majorTickMark val="none"/>
        <c:minorTickMark val="none"/>
        <c:tickLblPos val="none"/>
        <c:crossAx val="96230784"/>
        <c:crosses val="autoZero"/>
        <c:auto val="1"/>
        <c:lblOffset val="100"/>
        <c:baseTimeUnit val="years"/>
      </c:dateAx>
      <c:valAx>
        <c:axId val="962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65344"/>
        <c:axId val="96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65344"/>
        <c:axId val="96267264"/>
      </c:lineChart>
      <c:dateAx>
        <c:axId val="96265344"/>
        <c:scaling>
          <c:orientation val="minMax"/>
        </c:scaling>
        <c:delete val="1"/>
        <c:axPos val="b"/>
        <c:numFmt formatCode="ge" sourceLinked="1"/>
        <c:majorTickMark val="none"/>
        <c:minorTickMark val="none"/>
        <c:tickLblPos val="none"/>
        <c:crossAx val="96267264"/>
        <c:crosses val="autoZero"/>
        <c:auto val="1"/>
        <c:lblOffset val="100"/>
        <c:baseTimeUnit val="years"/>
      </c:dateAx>
      <c:valAx>
        <c:axId val="962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81568"/>
        <c:axId val="963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81568"/>
        <c:axId val="96391936"/>
      </c:lineChart>
      <c:dateAx>
        <c:axId val="96381568"/>
        <c:scaling>
          <c:orientation val="minMax"/>
        </c:scaling>
        <c:delete val="1"/>
        <c:axPos val="b"/>
        <c:numFmt formatCode="ge" sourceLinked="1"/>
        <c:majorTickMark val="none"/>
        <c:minorTickMark val="none"/>
        <c:tickLblPos val="none"/>
        <c:crossAx val="96391936"/>
        <c:crosses val="autoZero"/>
        <c:auto val="1"/>
        <c:lblOffset val="100"/>
        <c:baseTimeUnit val="years"/>
      </c:dateAx>
      <c:valAx>
        <c:axId val="963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26240"/>
        <c:axId val="964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26240"/>
        <c:axId val="96428416"/>
      </c:lineChart>
      <c:dateAx>
        <c:axId val="96426240"/>
        <c:scaling>
          <c:orientation val="minMax"/>
        </c:scaling>
        <c:delete val="1"/>
        <c:axPos val="b"/>
        <c:numFmt formatCode="ge" sourceLinked="1"/>
        <c:majorTickMark val="none"/>
        <c:minorTickMark val="none"/>
        <c:tickLblPos val="none"/>
        <c:crossAx val="96428416"/>
        <c:crosses val="autoZero"/>
        <c:auto val="1"/>
        <c:lblOffset val="100"/>
        <c:baseTimeUnit val="years"/>
      </c:dateAx>
      <c:valAx>
        <c:axId val="964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1849.68</c:v>
                </c:pt>
                <c:pt idx="1">
                  <c:v>1902.74</c:v>
                </c:pt>
                <c:pt idx="2">
                  <c:v>1543.81</c:v>
                </c:pt>
                <c:pt idx="3">
                  <c:v>1984.81</c:v>
                </c:pt>
                <c:pt idx="4">
                  <c:v>1978.41</c:v>
                </c:pt>
              </c:numCache>
            </c:numRef>
          </c:val>
        </c:ser>
        <c:dLbls>
          <c:showLegendKey val="0"/>
          <c:showVal val="0"/>
          <c:showCatName val="0"/>
          <c:showSerName val="0"/>
          <c:showPercent val="0"/>
          <c:showBubbleSize val="0"/>
        </c:dLbls>
        <c:gapWidth val="150"/>
        <c:axId val="96450432"/>
        <c:axId val="964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671.97</c:v>
                </c:pt>
              </c:numCache>
            </c:numRef>
          </c:val>
          <c:smooth val="0"/>
        </c:ser>
        <c:dLbls>
          <c:showLegendKey val="0"/>
          <c:showVal val="0"/>
          <c:showCatName val="0"/>
          <c:showSerName val="0"/>
          <c:showPercent val="0"/>
          <c:showBubbleSize val="0"/>
        </c:dLbls>
        <c:marker val="1"/>
        <c:smooth val="0"/>
        <c:axId val="96450432"/>
        <c:axId val="96464896"/>
      </c:lineChart>
      <c:dateAx>
        <c:axId val="96450432"/>
        <c:scaling>
          <c:orientation val="minMax"/>
        </c:scaling>
        <c:delete val="1"/>
        <c:axPos val="b"/>
        <c:numFmt formatCode="ge" sourceLinked="1"/>
        <c:majorTickMark val="none"/>
        <c:minorTickMark val="none"/>
        <c:tickLblPos val="none"/>
        <c:crossAx val="96464896"/>
        <c:crosses val="autoZero"/>
        <c:auto val="1"/>
        <c:lblOffset val="100"/>
        <c:baseTimeUnit val="years"/>
      </c:dateAx>
      <c:valAx>
        <c:axId val="964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55.55</c:v>
                </c:pt>
                <c:pt idx="1">
                  <c:v>55.56</c:v>
                </c:pt>
                <c:pt idx="2">
                  <c:v>59.84</c:v>
                </c:pt>
                <c:pt idx="3">
                  <c:v>59.44</c:v>
                </c:pt>
                <c:pt idx="4">
                  <c:v>58.52</c:v>
                </c:pt>
              </c:numCache>
            </c:numRef>
          </c:val>
        </c:ser>
        <c:dLbls>
          <c:showLegendKey val="0"/>
          <c:showVal val="0"/>
          <c:showCatName val="0"/>
          <c:showSerName val="0"/>
          <c:showPercent val="0"/>
          <c:showBubbleSize val="0"/>
        </c:dLbls>
        <c:gapWidth val="150"/>
        <c:axId val="96497664"/>
        <c:axId val="964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86.34</c:v>
                </c:pt>
              </c:numCache>
            </c:numRef>
          </c:val>
          <c:smooth val="0"/>
        </c:ser>
        <c:dLbls>
          <c:showLegendKey val="0"/>
          <c:showVal val="0"/>
          <c:showCatName val="0"/>
          <c:showSerName val="0"/>
          <c:showPercent val="0"/>
          <c:showBubbleSize val="0"/>
        </c:dLbls>
        <c:marker val="1"/>
        <c:smooth val="0"/>
        <c:axId val="96497664"/>
        <c:axId val="96499584"/>
      </c:lineChart>
      <c:dateAx>
        <c:axId val="96497664"/>
        <c:scaling>
          <c:orientation val="minMax"/>
        </c:scaling>
        <c:delete val="1"/>
        <c:axPos val="b"/>
        <c:numFmt formatCode="ge" sourceLinked="1"/>
        <c:majorTickMark val="none"/>
        <c:minorTickMark val="none"/>
        <c:tickLblPos val="none"/>
        <c:crossAx val="96499584"/>
        <c:crosses val="autoZero"/>
        <c:auto val="1"/>
        <c:lblOffset val="100"/>
        <c:baseTimeUnit val="years"/>
      </c:dateAx>
      <c:valAx>
        <c:axId val="964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190.1</c:v>
                </c:pt>
                <c:pt idx="1">
                  <c:v>185.43</c:v>
                </c:pt>
                <c:pt idx="2">
                  <c:v>181.75</c:v>
                </c:pt>
                <c:pt idx="3">
                  <c:v>178.71</c:v>
                </c:pt>
                <c:pt idx="4">
                  <c:v>182.16</c:v>
                </c:pt>
              </c:numCache>
            </c:numRef>
          </c:val>
        </c:ser>
        <c:dLbls>
          <c:showLegendKey val="0"/>
          <c:showVal val="0"/>
          <c:showCatName val="0"/>
          <c:showSerName val="0"/>
          <c:showPercent val="0"/>
          <c:showBubbleSize val="0"/>
        </c:dLbls>
        <c:gapWidth val="150"/>
        <c:axId val="96521216"/>
        <c:axId val="965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175.12</c:v>
                </c:pt>
              </c:numCache>
            </c:numRef>
          </c:val>
          <c:smooth val="0"/>
        </c:ser>
        <c:dLbls>
          <c:showLegendKey val="0"/>
          <c:showVal val="0"/>
          <c:showCatName val="0"/>
          <c:showSerName val="0"/>
          <c:showPercent val="0"/>
          <c:showBubbleSize val="0"/>
        </c:dLbls>
        <c:marker val="1"/>
        <c:smooth val="0"/>
        <c:axId val="96521216"/>
        <c:axId val="96527488"/>
      </c:lineChart>
      <c:dateAx>
        <c:axId val="96521216"/>
        <c:scaling>
          <c:orientation val="minMax"/>
        </c:scaling>
        <c:delete val="1"/>
        <c:axPos val="b"/>
        <c:numFmt formatCode="ge" sourceLinked="1"/>
        <c:majorTickMark val="none"/>
        <c:minorTickMark val="none"/>
        <c:tickLblPos val="none"/>
        <c:crossAx val="96527488"/>
        <c:crosses val="autoZero"/>
        <c:auto val="1"/>
        <c:lblOffset val="100"/>
        <c:baseTimeUnit val="years"/>
      </c:dateAx>
      <c:valAx>
        <c:axId val="96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富士河口湖町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
        <v>124</v>
      </c>
      <c r="AE8" s="49"/>
      <c r="AF8" s="49"/>
      <c r="AG8" s="49"/>
      <c r="AH8" s="49"/>
      <c r="AI8" s="49"/>
      <c r="AJ8" s="49"/>
      <c r="AK8" s="4"/>
      <c r="AL8" s="50">
        <f>データ!S6</f>
        <v>26555</v>
      </c>
      <c r="AM8" s="50"/>
      <c r="AN8" s="50"/>
      <c r="AO8" s="50"/>
      <c r="AP8" s="50"/>
      <c r="AQ8" s="50"/>
      <c r="AR8" s="50"/>
      <c r="AS8" s="50"/>
      <c r="AT8" s="45">
        <f>データ!T6</f>
        <v>158.4</v>
      </c>
      <c r="AU8" s="45"/>
      <c r="AV8" s="45"/>
      <c r="AW8" s="45"/>
      <c r="AX8" s="45"/>
      <c r="AY8" s="45"/>
      <c r="AZ8" s="45"/>
      <c r="BA8" s="45"/>
      <c r="BB8" s="45">
        <f>データ!U6</f>
        <v>167.65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74.7</v>
      </c>
      <c r="Q10" s="45"/>
      <c r="R10" s="45"/>
      <c r="S10" s="45"/>
      <c r="T10" s="45"/>
      <c r="U10" s="45"/>
      <c r="V10" s="45"/>
      <c r="W10" s="45">
        <f>データ!Q6</f>
        <v>100</v>
      </c>
      <c r="X10" s="45"/>
      <c r="Y10" s="45"/>
      <c r="Z10" s="45"/>
      <c r="AA10" s="45"/>
      <c r="AB10" s="45"/>
      <c r="AC10" s="45"/>
      <c r="AD10" s="50">
        <f>データ!R6</f>
        <v>1728</v>
      </c>
      <c r="AE10" s="50"/>
      <c r="AF10" s="50"/>
      <c r="AG10" s="50"/>
      <c r="AH10" s="50"/>
      <c r="AI10" s="50"/>
      <c r="AJ10" s="50"/>
      <c r="AK10" s="2"/>
      <c r="AL10" s="50">
        <f>データ!V6</f>
        <v>19823</v>
      </c>
      <c r="AM10" s="50"/>
      <c r="AN10" s="50"/>
      <c r="AO10" s="50"/>
      <c r="AP10" s="50"/>
      <c r="AQ10" s="50"/>
      <c r="AR10" s="50"/>
      <c r="AS10" s="50"/>
      <c r="AT10" s="45">
        <f>データ!W6</f>
        <v>9.02</v>
      </c>
      <c r="AU10" s="45"/>
      <c r="AV10" s="45"/>
      <c r="AW10" s="45"/>
      <c r="AX10" s="45"/>
      <c r="AY10" s="45"/>
      <c r="AZ10" s="45"/>
      <c r="BA10" s="45"/>
      <c r="BB10" s="45">
        <f>データ!X6</f>
        <v>2197.67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194301</v>
      </c>
      <c r="D6" s="33">
        <f t="shared" si="3"/>
        <v>47</v>
      </c>
      <c r="E6" s="33">
        <f t="shared" si="3"/>
        <v>17</v>
      </c>
      <c r="F6" s="33">
        <f t="shared" si="3"/>
        <v>1</v>
      </c>
      <c r="G6" s="33">
        <f t="shared" si="3"/>
        <v>0</v>
      </c>
      <c r="H6" s="33" t="str">
        <f t="shared" si="3"/>
        <v>山梨県　富士河口湖町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74.7</v>
      </c>
      <c r="Q6" s="34">
        <f t="shared" si="3"/>
        <v>100</v>
      </c>
      <c r="R6" s="34">
        <f t="shared" si="3"/>
        <v>1728</v>
      </c>
      <c r="S6" s="34">
        <f t="shared" si="3"/>
        <v>26555</v>
      </c>
      <c r="T6" s="34">
        <f t="shared" si="3"/>
        <v>158.4</v>
      </c>
      <c r="U6" s="34">
        <f t="shared" si="3"/>
        <v>167.65</v>
      </c>
      <c r="V6" s="34">
        <f t="shared" si="3"/>
        <v>19823</v>
      </c>
      <c r="W6" s="34">
        <f t="shared" si="3"/>
        <v>9.02</v>
      </c>
      <c r="X6" s="34">
        <f t="shared" si="3"/>
        <v>2197.67</v>
      </c>
      <c r="Y6" s="35">
        <f>IF(Y7="",NA(),Y7)</f>
        <v>49.21</v>
      </c>
      <c r="Z6" s="35">
        <f t="shared" ref="Z6:AH6" si="4">IF(Z7="",NA(),Z7)</f>
        <v>47.15</v>
      </c>
      <c r="AA6" s="35">
        <f t="shared" si="4"/>
        <v>51.85</v>
      </c>
      <c r="AB6" s="35">
        <f t="shared" si="4"/>
        <v>49.89</v>
      </c>
      <c r="AC6" s="35">
        <f t="shared" si="4"/>
        <v>52.16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1849.68</v>
      </c>
      <c r="BG6" s="35">
        <f t="shared" ref="BG6:BO6" si="7">IF(BG7="",NA(),BG7)</f>
        <v>1902.74</v>
      </c>
      <c r="BH6" s="35">
        <f t="shared" si="7"/>
        <v>1543.81</v>
      </c>
      <c r="BI6" s="35">
        <f t="shared" si="7"/>
        <v>1984.81</v>
      </c>
      <c r="BJ6" s="35">
        <f t="shared" si="7"/>
        <v>1978.41</v>
      </c>
      <c r="BK6" s="35">
        <f t="shared" si="7"/>
        <v>1309.43</v>
      </c>
      <c r="BL6" s="35">
        <f t="shared" si="7"/>
        <v>1306.92</v>
      </c>
      <c r="BM6" s="35">
        <f t="shared" si="7"/>
        <v>1203.71</v>
      </c>
      <c r="BN6" s="35">
        <f t="shared" si="7"/>
        <v>1162.3599999999999</v>
      </c>
      <c r="BO6" s="35">
        <f t="shared" si="7"/>
        <v>671.97</v>
      </c>
      <c r="BP6" s="34" t="str">
        <f>IF(BP7="","",IF(BP7="-","【-】","【"&amp;SUBSTITUTE(TEXT(BP7,"#,##0.00"),"-","△")&amp;"】"))</f>
        <v>【728.30】</v>
      </c>
      <c r="BQ6" s="35">
        <f>IF(BQ7="",NA(),BQ7)</f>
        <v>55.55</v>
      </c>
      <c r="BR6" s="35">
        <f t="shared" ref="BR6:BZ6" si="8">IF(BR7="",NA(),BR7)</f>
        <v>55.56</v>
      </c>
      <c r="BS6" s="35">
        <f t="shared" si="8"/>
        <v>59.84</v>
      </c>
      <c r="BT6" s="35">
        <f t="shared" si="8"/>
        <v>59.44</v>
      </c>
      <c r="BU6" s="35">
        <f t="shared" si="8"/>
        <v>58.52</v>
      </c>
      <c r="BV6" s="35">
        <f t="shared" si="8"/>
        <v>67.59</v>
      </c>
      <c r="BW6" s="35">
        <f t="shared" si="8"/>
        <v>68.510000000000005</v>
      </c>
      <c r="BX6" s="35">
        <f t="shared" si="8"/>
        <v>69.739999999999995</v>
      </c>
      <c r="BY6" s="35">
        <f t="shared" si="8"/>
        <v>68.209999999999994</v>
      </c>
      <c r="BZ6" s="35">
        <f t="shared" si="8"/>
        <v>86.34</v>
      </c>
      <c r="CA6" s="34" t="str">
        <f>IF(CA7="","",IF(CA7="-","【-】","【"&amp;SUBSTITUTE(TEXT(CA7,"#,##0.00"),"-","△")&amp;"】"))</f>
        <v>【100.04】</v>
      </c>
      <c r="CB6" s="35">
        <f>IF(CB7="",NA(),CB7)</f>
        <v>190.1</v>
      </c>
      <c r="CC6" s="35">
        <f t="shared" ref="CC6:CK6" si="9">IF(CC7="",NA(),CC7)</f>
        <v>185.43</v>
      </c>
      <c r="CD6" s="35">
        <f t="shared" si="9"/>
        <v>181.75</v>
      </c>
      <c r="CE6" s="35">
        <f t="shared" si="9"/>
        <v>178.71</v>
      </c>
      <c r="CF6" s="35">
        <f t="shared" si="9"/>
        <v>182.16</v>
      </c>
      <c r="CG6" s="35">
        <f t="shared" si="9"/>
        <v>251.88</v>
      </c>
      <c r="CH6" s="35">
        <f t="shared" si="9"/>
        <v>247.43</v>
      </c>
      <c r="CI6" s="35">
        <f t="shared" si="9"/>
        <v>248.89</v>
      </c>
      <c r="CJ6" s="35">
        <f t="shared" si="9"/>
        <v>250.84</v>
      </c>
      <c r="CK6" s="35">
        <f t="shared" si="9"/>
        <v>175.12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49.39</v>
      </c>
      <c r="CV6" s="35">
        <f t="shared" si="10"/>
        <v>55.58</v>
      </c>
      <c r="CW6" s="34" t="str">
        <f>IF(CW7="","",IF(CW7="-","【-】","【"&amp;SUBSTITUTE(TEXT(CW7,"#,##0.00"),"-","△")&amp;"】"))</f>
        <v>【60.09】</v>
      </c>
      <c r="CX6" s="35">
        <f>IF(CX7="",NA(),CX7)</f>
        <v>91.18</v>
      </c>
      <c r="CY6" s="35">
        <f t="shared" ref="CY6:DG6" si="11">IF(CY7="",NA(),CY7)</f>
        <v>82.04</v>
      </c>
      <c r="CZ6" s="35">
        <f t="shared" si="11"/>
        <v>83.22</v>
      </c>
      <c r="DA6" s="35">
        <f t="shared" si="11"/>
        <v>85</v>
      </c>
      <c r="DB6" s="35">
        <f t="shared" si="11"/>
        <v>86.64</v>
      </c>
      <c r="DC6" s="35">
        <f t="shared" si="11"/>
        <v>84.31</v>
      </c>
      <c r="DD6" s="35">
        <f t="shared" si="11"/>
        <v>84.57</v>
      </c>
      <c r="DE6" s="35">
        <f t="shared" si="11"/>
        <v>84.73</v>
      </c>
      <c r="DF6" s="35">
        <f t="shared" si="11"/>
        <v>83.96</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0.7</v>
      </c>
      <c r="EI6" s="35">
        <f t="shared" si="14"/>
        <v>0.85</v>
      </c>
      <c r="EJ6" s="35">
        <f t="shared" si="14"/>
        <v>7.0000000000000007E-2</v>
      </c>
      <c r="EK6" s="35">
        <f t="shared" si="14"/>
        <v>0.14000000000000001</v>
      </c>
      <c r="EL6" s="35">
        <f t="shared" si="14"/>
        <v>0.03</v>
      </c>
      <c r="EM6" s="35">
        <f t="shared" si="14"/>
        <v>0.15</v>
      </c>
      <c r="EN6" s="35">
        <f t="shared" si="14"/>
        <v>0.16</v>
      </c>
      <c r="EO6" s="34" t="str">
        <f>IF(EO7="","",IF(EO7="-","【-】","【"&amp;SUBSTITUTE(TEXT(EO7,"#,##0.00"),"-","△")&amp;"】"))</f>
        <v>【0.27】</v>
      </c>
    </row>
    <row r="7" spans="1:145" s="36" customFormat="1" x14ac:dyDescent="0.15">
      <c r="A7" s="28"/>
      <c r="B7" s="37">
        <v>2016</v>
      </c>
      <c r="C7" s="37">
        <v>194301</v>
      </c>
      <c r="D7" s="37">
        <v>47</v>
      </c>
      <c r="E7" s="37">
        <v>17</v>
      </c>
      <c r="F7" s="37">
        <v>1</v>
      </c>
      <c r="G7" s="37">
        <v>0</v>
      </c>
      <c r="H7" s="37" t="s">
        <v>110</v>
      </c>
      <c r="I7" s="37" t="s">
        <v>111</v>
      </c>
      <c r="J7" s="37" t="s">
        <v>112</v>
      </c>
      <c r="K7" s="37" t="s">
        <v>113</v>
      </c>
      <c r="L7" s="37" t="s">
        <v>114</v>
      </c>
      <c r="M7" s="37"/>
      <c r="N7" s="38" t="s">
        <v>115</v>
      </c>
      <c r="O7" s="38" t="s">
        <v>116</v>
      </c>
      <c r="P7" s="38">
        <v>74.7</v>
      </c>
      <c r="Q7" s="38">
        <v>100</v>
      </c>
      <c r="R7" s="38">
        <v>1728</v>
      </c>
      <c r="S7" s="38">
        <v>26555</v>
      </c>
      <c r="T7" s="38">
        <v>158.4</v>
      </c>
      <c r="U7" s="38">
        <v>167.65</v>
      </c>
      <c r="V7" s="38">
        <v>19823</v>
      </c>
      <c r="W7" s="38">
        <v>9.02</v>
      </c>
      <c r="X7" s="38">
        <v>2197.67</v>
      </c>
      <c r="Y7" s="38">
        <v>49.21</v>
      </c>
      <c r="Z7" s="38">
        <v>47.15</v>
      </c>
      <c r="AA7" s="38">
        <v>51.85</v>
      </c>
      <c r="AB7" s="38">
        <v>49.89</v>
      </c>
      <c r="AC7" s="38">
        <v>52.16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1849.68</v>
      </c>
      <c r="BG7" s="38">
        <v>1902.74</v>
      </c>
      <c r="BH7" s="38">
        <v>1543.81</v>
      </c>
      <c r="BI7" s="38">
        <v>1984.81</v>
      </c>
      <c r="BJ7" s="38">
        <v>1978.41</v>
      </c>
      <c r="BK7" s="38">
        <v>1309.43</v>
      </c>
      <c r="BL7" s="38">
        <v>1306.92</v>
      </c>
      <c r="BM7" s="38">
        <v>1203.71</v>
      </c>
      <c r="BN7" s="38">
        <v>1162.3599999999999</v>
      </c>
      <c r="BO7" s="38">
        <v>671.97</v>
      </c>
      <c r="BP7" s="38">
        <v>728.3</v>
      </c>
      <c r="BQ7" s="38">
        <v>55.55</v>
      </c>
      <c r="BR7" s="38">
        <v>55.56</v>
      </c>
      <c r="BS7" s="38">
        <v>59.84</v>
      </c>
      <c r="BT7" s="38">
        <v>59.44</v>
      </c>
      <c r="BU7" s="38">
        <v>58.52</v>
      </c>
      <c r="BV7" s="38">
        <v>67.59</v>
      </c>
      <c r="BW7" s="38">
        <v>68.510000000000005</v>
      </c>
      <c r="BX7" s="38">
        <v>69.739999999999995</v>
      </c>
      <c r="BY7" s="38">
        <v>68.209999999999994</v>
      </c>
      <c r="BZ7" s="38">
        <v>86.34</v>
      </c>
      <c r="CA7" s="38">
        <v>100.04</v>
      </c>
      <c r="CB7" s="38">
        <v>190.1</v>
      </c>
      <c r="CC7" s="38">
        <v>185.43</v>
      </c>
      <c r="CD7" s="38">
        <v>181.75</v>
      </c>
      <c r="CE7" s="38">
        <v>178.71</v>
      </c>
      <c r="CF7" s="38">
        <v>182.16</v>
      </c>
      <c r="CG7" s="38">
        <v>251.88</v>
      </c>
      <c r="CH7" s="38">
        <v>247.43</v>
      </c>
      <c r="CI7" s="38">
        <v>248.89</v>
      </c>
      <c r="CJ7" s="38">
        <v>250.84</v>
      </c>
      <c r="CK7" s="38">
        <v>175.12</v>
      </c>
      <c r="CL7" s="38">
        <v>137.82</v>
      </c>
      <c r="CM7" s="38" t="s">
        <v>115</v>
      </c>
      <c r="CN7" s="38" t="s">
        <v>115</v>
      </c>
      <c r="CO7" s="38" t="s">
        <v>115</v>
      </c>
      <c r="CP7" s="38" t="s">
        <v>115</v>
      </c>
      <c r="CQ7" s="38" t="s">
        <v>115</v>
      </c>
      <c r="CR7" s="38">
        <v>49.29</v>
      </c>
      <c r="CS7" s="38">
        <v>50.32</v>
      </c>
      <c r="CT7" s="38">
        <v>49.89</v>
      </c>
      <c r="CU7" s="38">
        <v>49.39</v>
      </c>
      <c r="CV7" s="38">
        <v>55.58</v>
      </c>
      <c r="CW7" s="38">
        <v>60.09</v>
      </c>
      <c r="CX7" s="38">
        <v>91.18</v>
      </c>
      <c r="CY7" s="38">
        <v>82.04</v>
      </c>
      <c r="CZ7" s="38">
        <v>83.22</v>
      </c>
      <c r="DA7" s="38">
        <v>85</v>
      </c>
      <c r="DB7" s="38">
        <v>86.64</v>
      </c>
      <c r="DC7" s="38">
        <v>84.31</v>
      </c>
      <c r="DD7" s="38">
        <v>84.57</v>
      </c>
      <c r="DE7" s="38">
        <v>84.73</v>
      </c>
      <c r="DF7" s="38">
        <v>83.96</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0.7</v>
      </c>
      <c r="EI7" s="38">
        <v>0.85</v>
      </c>
      <c r="EJ7" s="38">
        <v>7.0000000000000007E-2</v>
      </c>
      <c r="EK7" s="38">
        <v>0.14000000000000001</v>
      </c>
      <c r="EL7" s="38">
        <v>0.03</v>
      </c>
      <c r="EM7" s="38">
        <v>0.15</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2018-02-02T08:15:06Z</cp:lastPrinted>
  <dcterms:created xsi:type="dcterms:W3CDTF">2017-12-25T02:07:52Z</dcterms:created>
  <dcterms:modified xsi:type="dcterms:W3CDTF">2018-02-27T04:33:45Z</dcterms:modified>
  <cp:category/>
</cp:coreProperties>
</file>