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90" windowWidth="14940" windowHeight="784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Q6" i="5"/>
  <c r="P6" i="5"/>
  <c r="O6" i="5"/>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T10" i="4"/>
  <c r="AL10" i="4"/>
  <c r="W10" i="4"/>
  <c r="P10" i="4"/>
  <c r="I10" i="4"/>
  <c r="BB8" i="4"/>
  <c r="AL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<sst xmlns="http://schemas.openxmlformats.org/spreadsheetml/2006/main" count="237" uniqueCount="123">
  <si>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</si>
  <si>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</si>
  <si>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</si>
  <si>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</si>
  <si>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</si>
  <si>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</si>
  <si>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</si>
  <si>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</si>
  <si>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</si>
  <si>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</si>
  <si>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</si>
  <si>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</si>
  <si>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</si>
  <si>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</si>
  <si>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</si>
  <si>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</si>
  <si>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</si>
  <si>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</si>
  <si>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</si>
  <si>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</si>
  <si>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</si>
  <si>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</si>
  <si>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</si>
  <si>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</si>
  <si>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</si>
  <si>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</si>
  <si>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</si>
  <si>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</si>
  <si>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</si>
  <si>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</si>
  <si>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</si>
  <si>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</si>
  <si>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</si>
  <si>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</si>
  <si>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</si>
  <si>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</si>
  <si>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</si>
  <si>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</si>
  <si>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</si>
  <si>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</si>
  <si>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</si>
  <si>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</si>
  <si>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</si>
  <si>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</si>
  <si>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</si>
  <si>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</si>
  <si>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</si>
  <si>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</si>
  <si>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</si>
  <si>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</si>
  <si>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</si>
  <si>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</si>
  <si>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</si>
  <si>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</si>
  <si>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</si>
  <si>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</si>
  <si>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</si>
  <si>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</si>
  <si>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</si>
  <si>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</si>
  <si>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</si>
  <si>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</si>
  <si>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</si>
  <si>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</si>
  <si>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</si>
  <si>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</si>
  <si>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</si>
  <si>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</si>
  <si>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</si>
  <si>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</si>
  <si>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</si>
  <si>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</si>
  <si>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</si>
  <si>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</si>
  <si>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</si>
  <si>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</si>
  <si>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</si>
  <si>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</si>
  <si>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</si>
  <si>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</si>
  <si>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</si>
  <si>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</si>
  <si>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</si>
  <si>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</si>
  <si>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</si>
  <si>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</si>
  <si>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</si>
  <si>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</si>
  <si>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</si>
  <si>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</si>
  <si>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</si>
  <si>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</si>
  <si>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</si>
  <si>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</si>
  <si>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</si>
  <si>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</si>
  <si>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</si>
  <si>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</si>
  <si>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</si>
  <si>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</si>
  <si>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</si>
  <si>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</si>
  <si>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</si>
  <si>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</si>
  <si>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</si>
  <si>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</si>
  <si>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</si>
  <si>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鳴沢村</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</si>
  <si>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</si>
  <si>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</si>
  <si>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</si>
  <si>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</si>
  <si>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</si>
  <si>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</si>
  <si>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</si>
  <si>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</si>
  <si>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</si>
  <si>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</si>
  <si>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</si>
  <si>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平成２８年度の管路更新率は全国平均値や類似団体平均値と比較してみると高い指標となった。
有形固定資産減価償却率や管路経年化率は把握できていないが、鳴沢村の総管路延長の内２８．４％は鋼管や鋳鉄管であり、耐震化が必要な配水管となっている。村道工事との調整を図りながら効率的に配水管の更新工事を実施していく必要がある。</t>
    <phoneticPr fontId="4"/>
  </si>
  <si>
    <t>労務単価等の増額に伴い工事費用は増加傾向にあり、今後も配水管の耐震化工事を実施していく上で、一般会計からの繰入金を使用していくこととなるが、独立採算制の観点から将来的な水道料金の値上げを検討する必要性が高まっている。
引き続き住民への安定した水道水の供給を実施するために経営戦略を策定し、工事額の試算や財源確保の具体的方策を立てて経営健全化を図る必要がある。</t>
    <phoneticPr fontId="4"/>
  </si>
  <si>
    <t>非設置</t>
    <rPh sb="0" eb="1">
      <t>ヒ</t>
    </rPh>
    <rPh sb="1" eb="3">
      <t>セッチ</t>
    </rPh>
    <phoneticPr fontId="4"/>
  </si>
  <si>
    <t>平成２６年度は主に水道施設の電気料が高騰したため収益的収支比率が減少したが、平成２７年度から平成２８年度にかけては電気料が値下がりしたため収益的収支比率が増加している。
収益的収支比率は１００％を超えているものの、給水収益のみでは老朽化した配水管の更新工事費などを賄えないため、一般会計からの繰入金などを使用して工事を実施していく。</t>
    <rPh sb="0" eb="2">
      <t>ヘイセイ</t>
    </rPh>
    <rPh sb="4" eb="6">
      <t>ネンド</t>
    </rPh>
    <rPh sb="7" eb="8">
      <t>オモ</t>
    </rPh>
    <rPh sb="9" eb="11">
      <t>スイドウ</t>
    </rPh>
    <rPh sb="11" eb="13">
      <t>シセツ</t>
    </rPh>
    <rPh sb="14" eb="17">
      <t>デンキリョウ</t>
    </rPh>
    <rPh sb="18" eb="20">
      <t>コウトウ</t>
    </rPh>
    <rPh sb="32" eb="34">
      <t>ゲンショウ</t>
    </rPh>
    <rPh sb="38" eb="40">
      <t>ヘイセイ</t>
    </rPh>
    <rPh sb="42" eb="44">
      <t>ネンド</t>
    </rPh>
    <rPh sb="46" eb="48">
      <t>ヘイセイ</t>
    </rPh>
    <rPh sb="50" eb="52">
      <t>ネンド</t>
    </rPh>
    <rPh sb="57" eb="60">
      <t>デンキリョウ</t>
    </rPh>
    <rPh sb="61" eb="63">
      <t>ネサ</t>
    </rPh>
    <rPh sb="69" eb="72">
      <t>シュウエキテキ</t>
    </rPh>
    <rPh sb="72" eb="74">
      <t>シュウシ</t>
    </rPh>
    <rPh sb="74" eb="76">
      <t>ヒリツ</t>
    </rPh>
    <rPh sb="77" eb="79">
      <t>ゾウカ</t>
    </rPh>
    <rPh sb="85" eb="88">
      <t>シュウエキテキ</t>
    </rPh>
    <rPh sb="88" eb="90">
      <t>シュウシ</t>
    </rPh>
    <rPh sb="90" eb="92">
      <t>ヒリツ</t>
    </rPh>
    <rPh sb="107" eb="109">
      <t>キュウスイ</t>
    </rPh>
    <rPh sb="109" eb="111">
      <t>シュウエキ</t>
    </rPh>
    <rPh sb="115" eb="118">
      <t>ロウキュウカ</t>
    </rPh>
    <rPh sb="120" eb="123">
      <t>ハイスイカン</t>
    </rPh>
    <rPh sb="124" eb="126">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</si>
</sst>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16"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1.05</c:v>
                </c:pt>
                <c:pt idx="1">
                  <c:v>0.25</c:v>
                </c:pt>
                <c:pt idx="2">
                  <c:v>0.5</c:v>
                </c:pt>
                <c:pt idx="3">
                  <c:v>1.33</c:v>
                </c:pt>
                <c:pt idx="4">
                  <c:v>2.46</c:v>
                </c:pt>
              </c:numCache>
            </c:numRef>
          </c:val>
        </c:ser>
        <c:dLbls>
          <c:showLegendKey val="0"/>
          <c:showVal val="0"/>
          <c:showCatName val="0"/>
          <c:showSerName val="0"/>
          <c:showPercent val="0"/>
          <c:showBubbleSize val="0"/>
        </c:dLbls>
        <c:gapWidth val="150"/>
        <c:axId val="103658240"/>
        <c:axId val="10366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03658240"/>
        <c:axId val="103660160"/>
      </c:lineChart>
      <c:dateAx>
        <c:axId val="103658240"/>
        <c:scaling>
          <c:orientation val="minMax"/>
        </c:scaling>
        <c:delete val="1"/>
        <c:axPos val="b"/>
        <c:numFmt formatCode="ge" sourceLinked="1"/>
        <c:majorTickMark val="none"/>
        <c:minorTickMark val="none"/>
        <c:tickLblPos val="none"/>
        <c:crossAx val="103660160"/>
        <c:crosses val="autoZero"/>
        <c:auto val="1"/>
        <c:lblOffset val="100"/>
        <c:baseTimeUnit val="years"/>
      </c:dateAx>
      <c:valAx>
        <c:axId val="10366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73.739999999999995</c:v>
                </c:pt>
                <c:pt idx="1">
                  <c:v>68.97</c:v>
                </c:pt>
                <c:pt idx="2">
                  <c:v>66.599999999999994</c:v>
                </c:pt>
                <c:pt idx="3">
                  <c:v>64.84</c:v>
                </c:pt>
                <c:pt idx="4">
                  <c:v>66.66</c:v>
                </c:pt>
              </c:numCache>
            </c:numRef>
          </c:val>
        </c:ser>
        <c:dLbls>
          <c:showLegendKey val="0"/>
          <c:showVal val="0"/>
          <c:showCatName val="0"/>
          <c:showSerName val="0"/>
          <c:showPercent val="0"/>
          <c:showBubbleSize val="0"/>
        </c:dLbls>
        <c:gapWidth val="150"/>
        <c:axId val="113255552"/>
        <c:axId val="11325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113255552"/>
        <c:axId val="113257472"/>
      </c:lineChart>
      <c:dateAx>
        <c:axId val="113255552"/>
        <c:scaling>
          <c:orientation val="minMax"/>
        </c:scaling>
        <c:delete val="1"/>
        <c:axPos val="b"/>
        <c:numFmt formatCode="ge" sourceLinked="1"/>
        <c:majorTickMark val="none"/>
        <c:minorTickMark val="none"/>
        <c:tickLblPos val="none"/>
        <c:crossAx val="113257472"/>
        <c:crosses val="autoZero"/>
        <c:auto val="1"/>
        <c:lblOffset val="100"/>
        <c:baseTimeUnit val="years"/>
      </c:dateAx>
      <c:valAx>
        <c:axId val="11325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c:v>
                </c:pt>
                <c:pt idx="1">
                  <c:v>85</c:v>
                </c:pt>
                <c:pt idx="2">
                  <c:v>85</c:v>
                </c:pt>
                <c:pt idx="3">
                  <c:v>85</c:v>
                </c:pt>
                <c:pt idx="4">
                  <c:v>85</c:v>
                </c:pt>
              </c:numCache>
            </c:numRef>
          </c:val>
        </c:ser>
        <c:dLbls>
          <c:showLegendKey val="0"/>
          <c:showVal val="0"/>
          <c:showCatName val="0"/>
          <c:showSerName val="0"/>
          <c:showPercent val="0"/>
          <c:showBubbleSize val="0"/>
        </c:dLbls>
        <c:gapWidth val="150"/>
        <c:axId val="113300224"/>
        <c:axId val="11330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113300224"/>
        <c:axId val="113302144"/>
      </c:lineChart>
      <c:dateAx>
        <c:axId val="113300224"/>
        <c:scaling>
          <c:orientation val="minMax"/>
        </c:scaling>
        <c:delete val="1"/>
        <c:axPos val="b"/>
        <c:numFmt formatCode="ge" sourceLinked="1"/>
        <c:majorTickMark val="none"/>
        <c:minorTickMark val="none"/>
        <c:tickLblPos val="none"/>
        <c:crossAx val="113302144"/>
        <c:crosses val="autoZero"/>
        <c:auto val="1"/>
        <c:lblOffset val="100"/>
        <c:baseTimeUnit val="years"/>
      </c:dateAx>
      <c:valAx>
        <c:axId val="1133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142.79</c:v>
                </c:pt>
                <c:pt idx="1">
                  <c:v>142.9</c:v>
                </c:pt>
                <c:pt idx="2">
                  <c:v>107.13</c:v>
                </c:pt>
                <c:pt idx="3">
                  <c:v>118.96</c:v>
                </c:pt>
                <c:pt idx="4">
                  <c:v>136.58000000000001</c:v>
                </c:pt>
              </c:numCache>
            </c:numRef>
          </c:val>
        </c:ser>
        <c:dLbls>
          <c:showLegendKey val="0"/>
          <c:showVal val="0"/>
          <c:showCatName val="0"/>
          <c:showSerName val="0"/>
          <c:showPercent val="0"/>
          <c:showBubbleSize val="0"/>
        </c:dLbls>
        <c:gapWidth val="150"/>
        <c:axId val="111907200"/>
        <c:axId val="11190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111907200"/>
        <c:axId val="111909120"/>
      </c:lineChart>
      <c:dateAx>
        <c:axId val="111907200"/>
        <c:scaling>
          <c:orientation val="minMax"/>
        </c:scaling>
        <c:delete val="1"/>
        <c:axPos val="b"/>
        <c:numFmt formatCode="ge" sourceLinked="1"/>
        <c:majorTickMark val="none"/>
        <c:minorTickMark val="none"/>
        <c:tickLblPos val="none"/>
        <c:crossAx val="111909120"/>
        <c:crosses val="autoZero"/>
        <c:auto val="1"/>
        <c:lblOffset val="100"/>
        <c:baseTimeUnit val="years"/>
      </c:dateAx>
      <c:valAx>
        <c:axId val="1119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0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812608"/>
        <c:axId val="11181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812608"/>
        <c:axId val="111814528"/>
      </c:lineChart>
      <c:dateAx>
        <c:axId val="111812608"/>
        <c:scaling>
          <c:orientation val="minMax"/>
        </c:scaling>
        <c:delete val="1"/>
        <c:axPos val="b"/>
        <c:numFmt formatCode="ge" sourceLinked="1"/>
        <c:majorTickMark val="none"/>
        <c:minorTickMark val="none"/>
        <c:tickLblPos val="none"/>
        <c:crossAx val="111814528"/>
        <c:crosses val="autoZero"/>
        <c:auto val="1"/>
        <c:lblOffset val="100"/>
        <c:baseTimeUnit val="years"/>
      </c:dateAx>
      <c:valAx>
        <c:axId val="11181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1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850624"/>
        <c:axId val="11185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850624"/>
        <c:axId val="111852544"/>
      </c:lineChart>
      <c:dateAx>
        <c:axId val="111850624"/>
        <c:scaling>
          <c:orientation val="minMax"/>
        </c:scaling>
        <c:delete val="1"/>
        <c:axPos val="b"/>
        <c:numFmt formatCode="ge" sourceLinked="1"/>
        <c:majorTickMark val="none"/>
        <c:minorTickMark val="none"/>
        <c:tickLblPos val="none"/>
        <c:crossAx val="111852544"/>
        <c:crosses val="autoZero"/>
        <c:auto val="1"/>
        <c:lblOffset val="100"/>
        <c:baseTimeUnit val="years"/>
      </c:dateAx>
      <c:valAx>
        <c:axId val="11185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987520"/>
        <c:axId val="11300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987520"/>
        <c:axId val="113006080"/>
      </c:lineChart>
      <c:dateAx>
        <c:axId val="112987520"/>
        <c:scaling>
          <c:orientation val="minMax"/>
        </c:scaling>
        <c:delete val="1"/>
        <c:axPos val="b"/>
        <c:numFmt formatCode="ge" sourceLinked="1"/>
        <c:majorTickMark val="none"/>
        <c:minorTickMark val="none"/>
        <c:tickLblPos val="none"/>
        <c:crossAx val="113006080"/>
        <c:crosses val="autoZero"/>
        <c:auto val="1"/>
        <c:lblOffset val="100"/>
        <c:baseTimeUnit val="years"/>
      </c:dateAx>
      <c:valAx>
        <c:axId val="11300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8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048576"/>
        <c:axId val="11306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048576"/>
        <c:axId val="113063040"/>
      </c:lineChart>
      <c:dateAx>
        <c:axId val="113048576"/>
        <c:scaling>
          <c:orientation val="minMax"/>
        </c:scaling>
        <c:delete val="1"/>
        <c:axPos val="b"/>
        <c:numFmt formatCode="ge" sourceLinked="1"/>
        <c:majorTickMark val="none"/>
        <c:minorTickMark val="none"/>
        <c:tickLblPos val="none"/>
        <c:crossAx val="113063040"/>
        <c:crosses val="autoZero"/>
        <c:auto val="1"/>
        <c:lblOffset val="100"/>
        <c:baseTimeUnit val="years"/>
      </c:dateAx>
      <c:valAx>
        <c:axId val="11306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4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076864"/>
        <c:axId val="11309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13076864"/>
        <c:axId val="113091328"/>
      </c:lineChart>
      <c:dateAx>
        <c:axId val="113076864"/>
        <c:scaling>
          <c:orientation val="minMax"/>
        </c:scaling>
        <c:delete val="1"/>
        <c:axPos val="b"/>
        <c:numFmt formatCode="ge" sourceLinked="1"/>
        <c:majorTickMark val="none"/>
        <c:minorTickMark val="none"/>
        <c:tickLblPos val="none"/>
        <c:crossAx val="113091328"/>
        <c:crosses val="autoZero"/>
        <c:auto val="1"/>
        <c:lblOffset val="100"/>
        <c:baseTimeUnit val="years"/>
      </c:dateAx>
      <c:valAx>
        <c:axId val="1130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137.91</c:v>
                </c:pt>
                <c:pt idx="1">
                  <c:v>119.86</c:v>
                </c:pt>
                <c:pt idx="2">
                  <c:v>99.98</c:v>
                </c:pt>
                <c:pt idx="3">
                  <c:v>115.23</c:v>
                </c:pt>
                <c:pt idx="4">
                  <c:v>131.56</c:v>
                </c:pt>
              </c:numCache>
            </c:numRef>
          </c:val>
        </c:ser>
        <c:dLbls>
          <c:showLegendKey val="0"/>
          <c:showVal val="0"/>
          <c:showCatName val="0"/>
          <c:showSerName val="0"/>
          <c:showPercent val="0"/>
          <c:showBubbleSize val="0"/>
        </c:dLbls>
        <c:gapWidth val="150"/>
        <c:axId val="113113344"/>
        <c:axId val="1131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13113344"/>
        <c:axId val="113193344"/>
      </c:lineChart>
      <c:dateAx>
        <c:axId val="113113344"/>
        <c:scaling>
          <c:orientation val="minMax"/>
        </c:scaling>
        <c:delete val="1"/>
        <c:axPos val="b"/>
        <c:numFmt formatCode="ge" sourceLinked="1"/>
        <c:majorTickMark val="none"/>
        <c:minorTickMark val="none"/>
        <c:tickLblPos val="none"/>
        <c:crossAx val="113193344"/>
        <c:crosses val="autoZero"/>
        <c:auto val="1"/>
        <c:lblOffset val="100"/>
        <c:baseTimeUnit val="years"/>
      </c:dateAx>
      <c:valAx>
        <c:axId val="1131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1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41.34</c:v>
                </c:pt>
                <c:pt idx="1">
                  <c:v>48.14</c:v>
                </c:pt>
                <c:pt idx="2">
                  <c:v>59.81</c:v>
                </c:pt>
                <c:pt idx="3">
                  <c:v>54.25</c:v>
                </c:pt>
                <c:pt idx="4">
                  <c:v>47.49</c:v>
                </c:pt>
              </c:numCache>
            </c:numRef>
          </c:val>
        </c:ser>
        <c:dLbls>
          <c:showLegendKey val="0"/>
          <c:showVal val="0"/>
          <c:showCatName val="0"/>
          <c:showSerName val="0"/>
          <c:showPercent val="0"/>
          <c:showBubbleSize val="0"/>
        </c:dLbls>
        <c:gapWidth val="150"/>
        <c:axId val="113223168"/>
        <c:axId val="11322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13223168"/>
        <c:axId val="113225088"/>
      </c:lineChart>
      <c:dateAx>
        <c:axId val="113223168"/>
        <c:scaling>
          <c:orientation val="minMax"/>
        </c:scaling>
        <c:delete val="1"/>
        <c:axPos val="b"/>
        <c:numFmt formatCode="ge" sourceLinked="1"/>
        <c:majorTickMark val="none"/>
        <c:minorTickMark val="none"/>
        <c:tickLblPos val="none"/>
        <c:crossAx val="113225088"/>
        <c:crosses val="autoZero"/>
        <c:auto val="1"/>
        <c:lblOffset val="100"/>
        <c:baseTimeUnit val="years"/>
      </c:dateAx>
      <c:valAx>
        <c:axId val="1132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山梨県　鳴沢村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121</v>
      </c>
      <c r="AE8" s="74"/>
      <c r="AF8" s="74"/>
      <c r="AG8" s="74"/>
      <c r="AH8" s="74"/>
      <c r="AI8" s="74"/>
      <c r="AJ8" s="74"/>
      <c r="AK8" s="2"/>
      <c r="AL8" s="67">
        <f>データ!$R$6</f>
        <v>3172</v>
      </c>
      <c r="AM8" s="67"/>
      <c r="AN8" s="67"/>
      <c r="AO8" s="67"/>
      <c r="AP8" s="67"/>
      <c r="AQ8" s="67"/>
      <c r="AR8" s="67"/>
      <c r="AS8" s="67"/>
      <c r="AT8" s="66">
        <f>データ!$S$6</f>
        <v>89.58</v>
      </c>
      <c r="AU8" s="66"/>
      <c r="AV8" s="66"/>
      <c r="AW8" s="66"/>
      <c r="AX8" s="66"/>
      <c r="AY8" s="66"/>
      <c r="AZ8" s="66"/>
      <c r="BA8" s="66"/>
      <c r="BB8" s="66">
        <f>データ!$T$6</f>
        <v>35.409999999999997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89.02</v>
      </c>
      <c r="Q10" s="66"/>
      <c r="R10" s="66"/>
      <c r="S10" s="66"/>
      <c r="T10" s="66"/>
      <c r="U10" s="66"/>
      <c r="V10" s="66"/>
      <c r="W10" s="67">
        <f>データ!$Q$6</f>
        <v>572</v>
      </c>
      <c r="X10" s="67"/>
      <c r="Y10" s="67"/>
      <c r="Z10" s="67"/>
      <c r="AA10" s="67"/>
      <c r="AB10" s="67"/>
      <c r="AC10" s="67"/>
      <c r="AD10" s="2"/>
      <c r="AE10" s="2"/>
      <c r="AF10" s="2"/>
      <c r="AG10" s="2"/>
      <c r="AH10" s="2"/>
      <c r="AI10" s="2"/>
      <c r="AJ10" s="2"/>
      <c r="AK10" s="2"/>
      <c r="AL10" s="67">
        <f>データ!$U$6</f>
        <v>2812</v>
      </c>
      <c r="AM10" s="67"/>
      <c r="AN10" s="67"/>
      <c r="AO10" s="67"/>
      <c r="AP10" s="67"/>
      <c r="AQ10" s="67"/>
      <c r="AR10" s="67"/>
      <c r="AS10" s="67"/>
      <c r="AT10" s="66">
        <f>データ!$V$6</f>
        <v>4</v>
      </c>
      <c r="AU10" s="66"/>
      <c r="AV10" s="66"/>
      <c r="AW10" s="66"/>
      <c r="AX10" s="66"/>
      <c r="AY10" s="66"/>
      <c r="AZ10" s="66"/>
      <c r="BA10" s="66"/>
      <c r="BB10" s="66">
        <f>データ!$W$6</f>
        <v>703</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194298</v>
      </c>
      <c r="D6" s="34">
        <f t="shared" si="3"/>
        <v>47</v>
      </c>
      <c r="E6" s="34">
        <f t="shared" si="3"/>
        <v>1</v>
      </c>
      <c r="F6" s="34">
        <f t="shared" si="3"/>
        <v>0</v>
      </c>
      <c r="G6" s="34">
        <f t="shared" si="3"/>
        <v>0</v>
      </c>
      <c r="H6" s="34" t="str">
        <f t="shared" si="3"/>
        <v>山梨県　鳴沢村</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89.02</v>
      </c>
      <c r="Q6" s="35">
        <f t="shared" si="3"/>
        <v>572</v>
      </c>
      <c r="R6" s="35">
        <f t="shared" si="3"/>
        <v>3172</v>
      </c>
      <c r="S6" s="35">
        <f t="shared" si="3"/>
        <v>89.58</v>
      </c>
      <c r="T6" s="35">
        <f t="shared" si="3"/>
        <v>35.409999999999997</v>
      </c>
      <c r="U6" s="35">
        <f t="shared" si="3"/>
        <v>2812</v>
      </c>
      <c r="V6" s="35">
        <f t="shared" si="3"/>
        <v>4</v>
      </c>
      <c r="W6" s="35">
        <f t="shared" si="3"/>
        <v>703</v>
      </c>
      <c r="X6" s="36">
        <f>IF(X7="",NA(),X7)</f>
        <v>142.79</v>
      </c>
      <c r="Y6" s="36">
        <f t="shared" ref="Y6:AG6" si="4">IF(Y7="",NA(),Y7)</f>
        <v>142.9</v>
      </c>
      <c r="Z6" s="36">
        <f t="shared" si="4"/>
        <v>107.13</v>
      </c>
      <c r="AA6" s="36">
        <f t="shared" si="4"/>
        <v>118.96</v>
      </c>
      <c r="AB6" s="36">
        <f t="shared" si="4"/>
        <v>136.58000000000001</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1108.26</v>
      </c>
      <c r="BK6" s="36">
        <f t="shared" si="7"/>
        <v>1113.76</v>
      </c>
      <c r="BL6" s="36">
        <f t="shared" si="7"/>
        <v>1125.69</v>
      </c>
      <c r="BM6" s="36">
        <f t="shared" si="7"/>
        <v>1134.67</v>
      </c>
      <c r="BN6" s="36">
        <f t="shared" si="7"/>
        <v>1144.79</v>
      </c>
      <c r="BO6" s="35" t="str">
        <f>IF(BO7="","",IF(BO7="-","【-】","【"&amp;SUBSTITUTE(TEXT(BO7,"#,##0.00"),"-","△")&amp;"】"))</f>
        <v>【1,280.76】</v>
      </c>
      <c r="BP6" s="36">
        <f>IF(BP7="",NA(),BP7)</f>
        <v>137.91</v>
      </c>
      <c r="BQ6" s="36">
        <f t="shared" ref="BQ6:BY6" si="8">IF(BQ7="",NA(),BQ7)</f>
        <v>119.86</v>
      </c>
      <c r="BR6" s="36">
        <f t="shared" si="8"/>
        <v>99.98</v>
      </c>
      <c r="BS6" s="36">
        <f t="shared" si="8"/>
        <v>115.23</v>
      </c>
      <c r="BT6" s="36">
        <f t="shared" si="8"/>
        <v>131.56</v>
      </c>
      <c r="BU6" s="36">
        <f t="shared" si="8"/>
        <v>19.77</v>
      </c>
      <c r="BV6" s="36">
        <f t="shared" si="8"/>
        <v>34.25</v>
      </c>
      <c r="BW6" s="36">
        <f t="shared" si="8"/>
        <v>46.48</v>
      </c>
      <c r="BX6" s="36">
        <f t="shared" si="8"/>
        <v>40.6</v>
      </c>
      <c r="BY6" s="36">
        <f t="shared" si="8"/>
        <v>56.04</v>
      </c>
      <c r="BZ6" s="35" t="str">
        <f>IF(BZ7="","",IF(BZ7="-","【-】","【"&amp;SUBSTITUTE(TEXT(BZ7,"#,##0.00"),"-","△")&amp;"】"))</f>
        <v>【53.06】</v>
      </c>
      <c r="CA6" s="36">
        <f>IF(CA7="",NA(),CA7)</f>
        <v>41.34</v>
      </c>
      <c r="CB6" s="36">
        <f t="shared" ref="CB6:CJ6" si="9">IF(CB7="",NA(),CB7)</f>
        <v>48.14</v>
      </c>
      <c r="CC6" s="36">
        <f t="shared" si="9"/>
        <v>59.81</v>
      </c>
      <c r="CD6" s="36">
        <f t="shared" si="9"/>
        <v>54.25</v>
      </c>
      <c r="CE6" s="36">
        <f t="shared" si="9"/>
        <v>47.49</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73.739999999999995</v>
      </c>
      <c r="CM6" s="36">
        <f t="shared" ref="CM6:CU6" si="10">IF(CM7="",NA(),CM7)</f>
        <v>68.97</v>
      </c>
      <c r="CN6" s="36">
        <f t="shared" si="10"/>
        <v>66.599999999999994</v>
      </c>
      <c r="CO6" s="36">
        <f t="shared" si="10"/>
        <v>64.84</v>
      </c>
      <c r="CP6" s="36">
        <f t="shared" si="10"/>
        <v>66.66</v>
      </c>
      <c r="CQ6" s="36">
        <f t="shared" si="10"/>
        <v>57.17</v>
      </c>
      <c r="CR6" s="36">
        <f t="shared" si="10"/>
        <v>57.55</v>
      </c>
      <c r="CS6" s="36">
        <f t="shared" si="10"/>
        <v>57.43</v>
      </c>
      <c r="CT6" s="36">
        <f t="shared" si="10"/>
        <v>57.29</v>
      </c>
      <c r="CU6" s="36">
        <f t="shared" si="10"/>
        <v>55.9</v>
      </c>
      <c r="CV6" s="35" t="str">
        <f>IF(CV7="","",IF(CV7="-","【-】","【"&amp;SUBSTITUTE(TEXT(CV7,"#,##0.00"),"-","△")&amp;"】"))</f>
        <v>【56.28】</v>
      </c>
      <c r="CW6" s="36">
        <f>IF(CW7="",NA(),CW7)</f>
        <v>85</v>
      </c>
      <c r="CX6" s="36">
        <f t="shared" ref="CX6:DF6" si="11">IF(CX7="",NA(),CX7)</f>
        <v>85</v>
      </c>
      <c r="CY6" s="36">
        <f t="shared" si="11"/>
        <v>85</v>
      </c>
      <c r="CZ6" s="36">
        <f t="shared" si="11"/>
        <v>85</v>
      </c>
      <c r="DA6" s="36">
        <f t="shared" si="11"/>
        <v>85</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1.05</v>
      </c>
      <c r="EE6" s="36">
        <f t="shared" ref="EE6:EM6" si="14">IF(EE7="",NA(),EE7)</f>
        <v>0.25</v>
      </c>
      <c r="EF6" s="36">
        <f t="shared" si="14"/>
        <v>0.5</v>
      </c>
      <c r="EG6" s="36">
        <f t="shared" si="14"/>
        <v>1.33</v>
      </c>
      <c r="EH6" s="36">
        <f t="shared" si="14"/>
        <v>2.46</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194298</v>
      </c>
      <c r="D7" s="38">
        <v>47</v>
      </c>
      <c r="E7" s="38">
        <v>1</v>
      </c>
      <c r="F7" s="38">
        <v>0</v>
      </c>
      <c r="G7" s="38">
        <v>0</v>
      </c>
      <c r="H7" s="38" t="s">
        <v>107</v>
      </c>
      <c r="I7" s="38" t="s">
        <v>108</v>
      </c>
      <c r="J7" s="38" t="s">
        <v>109</v>
      </c>
      <c r="K7" s="38" t="s">
        <v>110</v>
      </c>
      <c r="L7" s="38" t="s">
        <v>111</v>
      </c>
      <c r="M7" s="38"/>
      <c r="N7" s="39" t="s">
        <v>112</v>
      </c>
      <c r="O7" s="39" t="s">
        <v>113</v>
      </c>
      <c r="P7" s="39">
        <v>89.02</v>
      </c>
      <c r="Q7" s="39">
        <v>572</v>
      </c>
      <c r="R7" s="39">
        <v>3172</v>
      </c>
      <c r="S7" s="39">
        <v>89.58</v>
      </c>
      <c r="T7" s="39">
        <v>35.409999999999997</v>
      </c>
      <c r="U7" s="39">
        <v>2812</v>
      </c>
      <c r="V7" s="39">
        <v>4</v>
      </c>
      <c r="W7" s="39">
        <v>703</v>
      </c>
      <c r="X7" s="39">
        <v>142.79</v>
      </c>
      <c r="Y7" s="39">
        <v>142.9</v>
      </c>
      <c r="Z7" s="39">
        <v>107.13</v>
      </c>
      <c r="AA7" s="39">
        <v>118.96</v>
      </c>
      <c r="AB7" s="39">
        <v>136.58000000000001</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1108.26</v>
      </c>
      <c r="BK7" s="39">
        <v>1113.76</v>
      </c>
      <c r="BL7" s="39">
        <v>1125.69</v>
      </c>
      <c r="BM7" s="39">
        <v>1134.67</v>
      </c>
      <c r="BN7" s="39">
        <v>1144.79</v>
      </c>
      <c r="BO7" s="39">
        <v>1280.76</v>
      </c>
      <c r="BP7" s="39">
        <v>137.91</v>
      </c>
      <c r="BQ7" s="39">
        <v>119.86</v>
      </c>
      <c r="BR7" s="39">
        <v>99.98</v>
      </c>
      <c r="BS7" s="39">
        <v>115.23</v>
      </c>
      <c r="BT7" s="39">
        <v>131.56</v>
      </c>
      <c r="BU7" s="39">
        <v>19.77</v>
      </c>
      <c r="BV7" s="39">
        <v>34.25</v>
      </c>
      <c r="BW7" s="39">
        <v>46.48</v>
      </c>
      <c r="BX7" s="39">
        <v>40.6</v>
      </c>
      <c r="BY7" s="39">
        <v>56.04</v>
      </c>
      <c r="BZ7" s="39">
        <v>53.06</v>
      </c>
      <c r="CA7" s="39">
        <v>41.34</v>
      </c>
      <c r="CB7" s="39">
        <v>48.14</v>
      </c>
      <c r="CC7" s="39">
        <v>59.81</v>
      </c>
      <c r="CD7" s="39">
        <v>54.25</v>
      </c>
      <c r="CE7" s="39">
        <v>47.49</v>
      </c>
      <c r="CF7" s="39">
        <v>878.73</v>
      </c>
      <c r="CG7" s="39">
        <v>501.18</v>
      </c>
      <c r="CH7" s="39">
        <v>376.61</v>
      </c>
      <c r="CI7" s="39">
        <v>440.03</v>
      </c>
      <c r="CJ7" s="39">
        <v>304.35000000000002</v>
      </c>
      <c r="CK7" s="39">
        <v>314.83</v>
      </c>
      <c r="CL7" s="39">
        <v>73.739999999999995</v>
      </c>
      <c r="CM7" s="39">
        <v>68.97</v>
      </c>
      <c r="CN7" s="39">
        <v>66.599999999999994</v>
      </c>
      <c r="CO7" s="39">
        <v>64.84</v>
      </c>
      <c r="CP7" s="39">
        <v>66.66</v>
      </c>
      <c r="CQ7" s="39">
        <v>57.17</v>
      </c>
      <c r="CR7" s="39">
        <v>57.55</v>
      </c>
      <c r="CS7" s="39">
        <v>57.43</v>
      </c>
      <c r="CT7" s="39">
        <v>57.29</v>
      </c>
      <c r="CU7" s="39">
        <v>55.9</v>
      </c>
      <c r="CV7" s="39">
        <v>56.28</v>
      </c>
      <c r="CW7" s="39">
        <v>85</v>
      </c>
      <c r="CX7" s="39">
        <v>85</v>
      </c>
      <c r="CY7" s="39">
        <v>85</v>
      </c>
      <c r="CZ7" s="39">
        <v>85</v>
      </c>
      <c r="DA7" s="39">
        <v>85</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1.05</v>
      </c>
      <c r="EE7" s="39">
        <v>0.25</v>
      </c>
      <c r="EF7" s="39">
        <v>0.5</v>
      </c>
      <c r="EG7" s="39">
        <v>1.33</v>
      </c>
      <c r="EH7" s="39">
        <v>2.46</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2017-12-25T01:43:26Z</dcterms:created>
  <dcterms:modified xsi:type="dcterms:W3CDTF">2018-02-27T05:10:40Z</dcterms:modified>
</cp:coreProperties>
</file>