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H86" i="4"/>
  <c r="E86" i="4"/>
  <c r="AT10" i="4"/>
  <c r="AL10" i="4"/>
  <c r="AD10" i="4"/>
  <c r="P10" i="4"/>
  <c r="I10" i="4"/>
  <c r="B10" i="4"/>
  <c r="AT8" i="4"/>
  <c r="AL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<sst xmlns="http://schemas.openxmlformats.org/spreadsheetml/2006/main" count="245" uniqueCount="126">
  <si>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</si>
  <si>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</si>
  <si>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</si>
  <si>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</si>
  <si>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</si>
  <si>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</si>
  <si>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</si>
  <si>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</si>
  <si>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</si>
  <si>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</si>
  <si>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</si>
  <si>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</si>
  <si>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</si>
  <si>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</si>
  <si>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</si>
  <si>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</si>
  <si>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</si>
  <si>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</si>
  <si>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</si>
  <si>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</si>
  <si>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</si>
  <si>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</si>
  <si>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</si>
  <si>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</si>
  <si>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</si>
  <si>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</si>
  <si>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</si>
  <si>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</si>
  <si>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</si>
  <si>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</si>
  <si>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</si>
  <si>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</si>
  <si>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</si>
  <si>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</si>
  <si>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</si>
  <si>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</si>
  <si>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</si>
  <si>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</si>
  <si>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</si>
  <si>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</si>
  <si>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</si>
  <si>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</si>
  <si>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</si>
  <si>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</si>
  <si>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</si>
  <si>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</si>
  <si>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</si>
  <si>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</si>
  <si>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</si>
  <si>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</si>
  <si>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</si>
  <si>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</si>
  <si>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</si>
  <si>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</si>
  <si>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</si>
  <si>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</si>
  <si>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</si>
  <si>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</si>
  <si>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</si>
  <si>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</si>
  <si>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</si>
  <si>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</si>
  <si>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</si>
  <si>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</si>
  <si>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</si>
  <si>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</si>
  <si>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</si>
  <si>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</si>
  <si>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</si>
  <si>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</si>
  <si>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</si>
  <si>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</si>
  <si>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</si>
  <si>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</si>
  <si>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</si>
  <si>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</si>
  <si>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</si>
  <si>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</si>
  <si>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</si>
  <si>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</si>
  <si>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</si>
  <si>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</si>
  <si>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</si>
  <si>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</si>
  <si>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</si>
  <si>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</si>
  <si>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</si>
  <si>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</si>
  <si>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</si>
  <si>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</si>
  <si>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</si>
  <si>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</si>
  <si>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</si>
  <si>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</si>
  <si>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</si>
  <si>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</si>
  <si>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</si>
  <si>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</si>
  <si>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</si>
  <si>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</si>
  <si>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</si>
  <si>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</si>
  <si>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</si>
  <si>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</si>
  <si>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</si>
  <si>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</si>
  <si>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</si>
  <si>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</si>
  <si>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</si>
  <si>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</si>
  <si>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山梨県　山中湖村</t>
  </si>
  <si>
    <t>法非適用</t>
  </si>
  <si>
    <t>下水道事業</t>
  </si>
  <si>
    <t>公共下水道</t>
  </si>
  <si>
    <t>Cd2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</si>
  <si>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</si>
  <si>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</si>
  <si>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</si>
  <si>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</si>
  <si>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</si>
  <si>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</si>
  <si>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</si>
  <si>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非設置</t>
    <rPh sb="0" eb="1">
      <t>ヒ</t>
    </rPh>
    <rPh sb="1" eb="3">
      <t>セッチ</t>
    </rPh>
    <phoneticPr fontId="4"/>
  </si>
  <si>
    <t xml:space="preserve">過去２年に比べ収益的収支比率はアップしたが、55％という数値であり、低い数値である。経費回収率も３０％前後のままであり、これは類似団体と比べると平均値の半分である。逆に汚水処理原価は上がっているため、一層の経営努力が必要であるといわざるを得ない。
今後は使用料の確保はもとより、接続率のアップ、未収金対策の強化を図り、経営改善を進めていく必要がある。
</t>
    <rPh sb="0" eb="2">
      <t>カコ</t>
    </rPh>
    <rPh sb="3" eb="4">
      <t>ネン</t>
    </rPh>
    <rPh sb="5" eb="6">
      <t>クラ</t>
    </rPh>
    <rPh sb="7" eb="10">
      <t>シュウエキテキ</t>
    </rPh>
    <rPh sb="10" eb="12">
      <t>シュウシ</t>
    </rPh>
    <rPh sb="12" eb="14">
      <t>ヒリツ</t>
    </rPh>
    <rPh sb="28" eb="30">
      <t>スウチ</t>
    </rPh>
    <rPh sb="34" eb="35">
      <t>ヒク</t>
    </rPh>
    <rPh sb="36" eb="38">
      <t>スウチ</t>
    </rPh>
    <rPh sb="42" eb="44">
      <t>ケイヒ</t>
    </rPh>
    <rPh sb="44" eb="46">
      <t>カイシュウ</t>
    </rPh>
    <rPh sb="46" eb="47">
      <t>リツ</t>
    </rPh>
    <rPh sb="51" eb="53">
      <t>ゼンゴ</t>
    </rPh>
    <rPh sb="63" eb="65">
      <t>ルイジ</t>
    </rPh>
    <rPh sb="65" eb="67">
      <t>ダンタイ</t>
    </rPh>
    <rPh sb="68" eb="69">
      <t>クラ</t>
    </rPh>
    <rPh sb="72" eb="75">
      <t>ヘイキンチ</t>
    </rPh>
    <rPh sb="76" eb="78">
      <t>ハンブン</t>
    </rPh>
    <rPh sb="82" eb="83">
      <t>ギャク</t>
    </rPh>
    <rPh sb="84" eb="86">
      <t>オスイ</t>
    </rPh>
    <rPh sb="86" eb="88">
      <t>ショリ</t>
    </rPh>
    <rPh sb="88" eb="90">
      <t>ゲンカ</t>
    </rPh>
    <rPh sb="91" eb="92">
      <t>ア</t>
    </rPh>
    <rPh sb="100" eb="102">
      <t>イッソウ</t>
    </rPh>
    <rPh sb="103" eb="105">
      <t>ケイエイ</t>
    </rPh>
    <rPh sb="105" eb="107">
      <t>ドリョク</t>
    </rPh>
    <rPh sb="108" eb="110">
      <t>ヒツヨウ</t>
    </rPh>
    <rPh sb="119" eb="120">
      <t>エ</t>
    </rPh>
    <rPh sb="124" eb="126">
      <t>コンゴ</t>
    </rPh>
    <phoneticPr fontId="4"/>
  </si>
  <si>
    <t>整備から約３０年が経過しているため、総合管理計画をもとに順次計画と調査を行っていく。管渠内のテレビカメラによる調査を定期的に実施していく。</t>
    <rPh sb="0" eb="2">
      <t>セイビ</t>
    </rPh>
    <rPh sb="4" eb="5">
      <t>ヤク</t>
    </rPh>
    <rPh sb="7" eb="8">
      <t>ネン</t>
    </rPh>
    <rPh sb="9" eb="11">
      <t>ケイカ</t>
    </rPh>
    <rPh sb="18" eb="20">
      <t>ソウゴウ</t>
    </rPh>
    <rPh sb="20" eb="22">
      <t>カンリ</t>
    </rPh>
    <rPh sb="22" eb="24">
      <t>ケイカク</t>
    </rPh>
    <rPh sb="28" eb="30">
      <t>ジュンジ</t>
    </rPh>
    <rPh sb="30" eb="32">
      <t>ケイカク</t>
    </rPh>
    <rPh sb="33" eb="35">
      <t>チョウサ</t>
    </rPh>
    <rPh sb="36" eb="37">
      <t>オコナ</t>
    </rPh>
    <rPh sb="42" eb="44">
      <t>カンキョ</t>
    </rPh>
    <rPh sb="44" eb="45">
      <t>ナイ</t>
    </rPh>
    <rPh sb="55" eb="57">
      <t>チョウサ</t>
    </rPh>
    <rPh sb="58" eb="61">
      <t>テイキテキ</t>
    </rPh>
    <rPh sb="62" eb="64">
      <t>ジッシ</t>
    </rPh>
    <phoneticPr fontId="4"/>
  </si>
  <si>
    <t>一般財源からの繰り入れをなるべく低くするよう、経営の見直し、改善を図りながら、使用料収入の向上と未納、滞納対策を強化していく。</t>
    <rPh sb="0" eb="2">
      <t>イッパン</t>
    </rPh>
    <rPh sb="2" eb="4">
      <t>ザイゲン</t>
    </rPh>
    <rPh sb="7" eb="8">
      <t>ク</t>
    </rPh>
    <rPh sb="9" eb="10">
      <t>イ</t>
    </rPh>
    <rPh sb="16" eb="17">
      <t>ヒク</t>
    </rPh>
    <rPh sb="23" eb="25">
      <t>ケイエイ</t>
    </rPh>
    <rPh sb="26" eb="28">
      <t>ミナオ</t>
    </rPh>
    <rPh sb="30" eb="32">
      <t>カイゼン</t>
    </rPh>
    <rPh sb="33" eb="34">
      <t>ハカ</t>
    </rPh>
    <rPh sb="39" eb="42">
      <t>シヨウリョウ</t>
    </rPh>
    <rPh sb="42" eb="44">
      <t>シュウニュウ</t>
    </rPh>
    <rPh sb="45" eb="47">
      <t>コウジョウ</t>
    </rPh>
    <rPh sb="48" eb="50">
      <t>ミノウ</t>
    </rPh>
    <rPh sb="51" eb="53">
      <t>タイノウ</t>
    </rPh>
    <rPh sb="53" eb="55">
      <t>タイサク</t>
    </rPh>
    <rPh sb="56" eb="58">
      <t>キョウカ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</si>
</sst>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3.53</c:v>
                </c:pt>
                <c:pt idx="1">
                  <c:v>5.29</c:v>
                </c:pt>
                <c:pt idx="2">
                  <c:v>0.19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685376"/>
        <c:axId val="88224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7.0000000000000007E-2</c:v>
                </c:pt>
                <c:pt idx="1">
                  <c:v>0.14000000000000001</c:v>
                </c:pt>
                <c:pt idx="2">
                  <c:v>0.03</c:v>
                </c:pt>
                <c:pt idx="3">
                  <c:v>0.15</c:v>
                </c:pt>
                <c:pt idx="4">
                  <c:v>0.1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685376"/>
        <c:axId val="88224128"/>
      </c:lineChart>
      <c:dateAx>
        <c:axId val="87685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224128"/>
        <c:crosses val="autoZero"/>
        <c:auto val="1"/>
        <c:lblOffset val="100"/>
        <c:baseTimeUnit val="years"/>
      </c:dateAx>
      <c:valAx>
        <c:axId val="88224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685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856640"/>
        <c:axId val="89875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49.29</c:v>
                </c:pt>
                <c:pt idx="1">
                  <c:v>50.32</c:v>
                </c:pt>
                <c:pt idx="2">
                  <c:v>49.89</c:v>
                </c:pt>
                <c:pt idx="3">
                  <c:v>49.39</c:v>
                </c:pt>
                <c:pt idx="4">
                  <c:v>49.25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856640"/>
        <c:axId val="89875200"/>
      </c:lineChart>
      <c:dateAx>
        <c:axId val="89856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875200"/>
        <c:crosses val="autoZero"/>
        <c:auto val="1"/>
        <c:lblOffset val="100"/>
        <c:baseTimeUnit val="years"/>
      </c:dateAx>
      <c:valAx>
        <c:axId val="89875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856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84.47</c:v>
                </c:pt>
                <c:pt idx="1">
                  <c:v>85.22</c:v>
                </c:pt>
                <c:pt idx="2">
                  <c:v>86.05</c:v>
                </c:pt>
                <c:pt idx="3">
                  <c:v>87.17</c:v>
                </c:pt>
                <c:pt idx="4">
                  <c:v>90.29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913600"/>
        <c:axId val="90182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84.31</c:v>
                </c:pt>
                <c:pt idx="1">
                  <c:v>84.57</c:v>
                </c:pt>
                <c:pt idx="2">
                  <c:v>84.73</c:v>
                </c:pt>
                <c:pt idx="3">
                  <c:v>83.96</c:v>
                </c:pt>
                <c:pt idx="4">
                  <c:v>84.12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913600"/>
        <c:axId val="90182016"/>
      </c:lineChart>
      <c:dateAx>
        <c:axId val="89913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182016"/>
        <c:crosses val="autoZero"/>
        <c:auto val="1"/>
        <c:lblOffset val="100"/>
        <c:baseTimeUnit val="years"/>
      </c:dateAx>
      <c:valAx>
        <c:axId val="90182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913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56.16</c:v>
                </c:pt>
                <c:pt idx="1">
                  <c:v>56.6</c:v>
                </c:pt>
                <c:pt idx="2">
                  <c:v>53.82</c:v>
                </c:pt>
                <c:pt idx="3">
                  <c:v>53.28</c:v>
                </c:pt>
                <c:pt idx="4">
                  <c:v>55.02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258432"/>
        <c:axId val="88260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258432"/>
        <c:axId val="88260608"/>
      </c:lineChart>
      <c:dateAx>
        <c:axId val="88258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260608"/>
        <c:crosses val="autoZero"/>
        <c:auto val="1"/>
        <c:lblOffset val="100"/>
        <c:baseTimeUnit val="years"/>
      </c:dateAx>
      <c:valAx>
        <c:axId val="88260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258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425984"/>
        <c:axId val="88427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425984"/>
        <c:axId val="88427904"/>
      </c:lineChart>
      <c:dateAx>
        <c:axId val="88425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427904"/>
        <c:crosses val="autoZero"/>
        <c:auto val="1"/>
        <c:lblOffset val="100"/>
        <c:baseTimeUnit val="years"/>
      </c:dateAx>
      <c:valAx>
        <c:axId val="88427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425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590400"/>
        <c:axId val="89592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590400"/>
        <c:axId val="89592576"/>
      </c:lineChart>
      <c:dateAx>
        <c:axId val="89590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592576"/>
        <c:crosses val="autoZero"/>
        <c:auto val="1"/>
        <c:lblOffset val="100"/>
        <c:baseTimeUnit val="years"/>
      </c:dateAx>
      <c:valAx>
        <c:axId val="89592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590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631360"/>
        <c:axId val="89641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631360"/>
        <c:axId val="89641728"/>
      </c:lineChart>
      <c:dateAx>
        <c:axId val="89631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641728"/>
        <c:crosses val="autoZero"/>
        <c:auto val="1"/>
        <c:lblOffset val="100"/>
        <c:baseTimeUnit val="years"/>
      </c:dateAx>
      <c:valAx>
        <c:axId val="89641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631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676032"/>
        <c:axId val="89678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676032"/>
        <c:axId val="89678208"/>
      </c:lineChart>
      <c:dateAx>
        <c:axId val="89676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678208"/>
        <c:crosses val="autoZero"/>
        <c:auto val="1"/>
        <c:lblOffset val="100"/>
        <c:baseTimeUnit val="years"/>
      </c:dateAx>
      <c:valAx>
        <c:axId val="89678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676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1247.8900000000001</c:v>
                </c:pt>
                <c:pt idx="1">
                  <c:v>1165.96</c:v>
                </c:pt>
                <c:pt idx="2">
                  <c:v>856.59</c:v>
                </c:pt>
                <c:pt idx="3">
                  <c:v>830.93</c:v>
                </c:pt>
                <c:pt idx="4">
                  <c:v>1321.28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700224"/>
        <c:axId val="89714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1309.43</c:v>
                </c:pt>
                <c:pt idx="1">
                  <c:v>1306.92</c:v>
                </c:pt>
                <c:pt idx="2">
                  <c:v>1203.71</c:v>
                </c:pt>
                <c:pt idx="3">
                  <c:v>1162.3599999999999</c:v>
                </c:pt>
                <c:pt idx="4">
                  <c:v>1047.6500000000001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700224"/>
        <c:axId val="89714688"/>
      </c:lineChart>
      <c:dateAx>
        <c:axId val="89700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714688"/>
        <c:crosses val="autoZero"/>
        <c:auto val="1"/>
        <c:lblOffset val="100"/>
        <c:baseTimeUnit val="years"/>
      </c:dateAx>
      <c:valAx>
        <c:axId val="89714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700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32.51</c:v>
                </c:pt>
                <c:pt idx="1">
                  <c:v>30.89</c:v>
                </c:pt>
                <c:pt idx="2">
                  <c:v>36.83</c:v>
                </c:pt>
                <c:pt idx="3">
                  <c:v>33.51</c:v>
                </c:pt>
                <c:pt idx="4">
                  <c:v>31.42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747456"/>
        <c:axId val="89749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67.59</c:v>
                </c:pt>
                <c:pt idx="1">
                  <c:v>68.510000000000005</c:v>
                </c:pt>
                <c:pt idx="2">
                  <c:v>69.739999999999995</c:v>
                </c:pt>
                <c:pt idx="3">
                  <c:v>68.209999999999994</c:v>
                </c:pt>
                <c:pt idx="4">
                  <c:v>74.040000000000006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747456"/>
        <c:axId val="89749376"/>
      </c:lineChart>
      <c:dateAx>
        <c:axId val="89747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749376"/>
        <c:crosses val="autoZero"/>
        <c:auto val="1"/>
        <c:lblOffset val="100"/>
        <c:baseTimeUnit val="years"/>
      </c:dateAx>
      <c:valAx>
        <c:axId val="89749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74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221.21</c:v>
                </c:pt>
                <c:pt idx="1">
                  <c:v>234.19</c:v>
                </c:pt>
                <c:pt idx="2">
                  <c:v>215.47</c:v>
                </c:pt>
                <c:pt idx="3">
                  <c:v>226.81</c:v>
                </c:pt>
                <c:pt idx="4">
                  <c:v>242.64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771008"/>
        <c:axId val="89777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251.88</c:v>
                </c:pt>
                <c:pt idx="1">
                  <c:v>247.43</c:v>
                </c:pt>
                <c:pt idx="2">
                  <c:v>248.89</c:v>
                </c:pt>
                <c:pt idx="3">
                  <c:v>250.84</c:v>
                </c:pt>
                <c:pt idx="4">
                  <c:v>235.61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771008"/>
        <c:axId val="89777280"/>
      </c:lineChart>
      <c:dateAx>
        <c:axId val="89771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777280"/>
        <c:crosses val="autoZero"/>
        <c:auto val="1"/>
        <c:lblOffset val="100"/>
        <c:baseTimeUnit val="years"/>
      </c:dateAx>
      <c:valAx>
        <c:axId val="89777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771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【728.30】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【94.90】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【137.82】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="80" zoomScaleNormal="80" workbookViewId="0">
      <selection activeCell="P8" sqref="P8:V8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43" t="str">
        <f>データ!H6</f>
        <v>山梨県　山中湖村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4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公共下水道</v>
      </c>
      <c r="Q8" s="48"/>
      <c r="R8" s="48"/>
      <c r="S8" s="48"/>
      <c r="T8" s="48"/>
      <c r="U8" s="48"/>
      <c r="V8" s="48"/>
      <c r="W8" s="48" t="str">
        <f>データ!L6</f>
        <v>Cd2</v>
      </c>
      <c r="X8" s="48"/>
      <c r="Y8" s="48"/>
      <c r="Z8" s="48"/>
      <c r="AA8" s="48"/>
      <c r="AB8" s="48"/>
      <c r="AC8" s="48"/>
      <c r="AD8" s="49" t="s">
        <v>122</v>
      </c>
      <c r="AE8" s="49"/>
      <c r="AF8" s="49"/>
      <c r="AG8" s="49"/>
      <c r="AH8" s="49"/>
      <c r="AI8" s="49"/>
      <c r="AJ8" s="49"/>
      <c r="AK8" s="4"/>
      <c r="AL8" s="50">
        <f>データ!S6</f>
        <v>5846</v>
      </c>
      <c r="AM8" s="50"/>
      <c r="AN8" s="50"/>
      <c r="AO8" s="50"/>
      <c r="AP8" s="50"/>
      <c r="AQ8" s="50"/>
      <c r="AR8" s="50"/>
      <c r="AS8" s="50"/>
      <c r="AT8" s="45">
        <f>データ!T6</f>
        <v>53.05</v>
      </c>
      <c r="AU8" s="45"/>
      <c r="AV8" s="45"/>
      <c r="AW8" s="45"/>
      <c r="AX8" s="45"/>
      <c r="AY8" s="45"/>
      <c r="AZ8" s="45"/>
      <c r="BA8" s="45"/>
      <c r="BB8" s="45">
        <f>データ!U6</f>
        <v>110.2</v>
      </c>
      <c r="BC8" s="45"/>
      <c r="BD8" s="45"/>
      <c r="BE8" s="45"/>
      <c r="BF8" s="45"/>
      <c r="BG8" s="45"/>
      <c r="BH8" s="45"/>
      <c r="BI8" s="45"/>
      <c r="BJ8" s="4"/>
      <c r="BK8" s="4"/>
      <c r="BL8" s="46" t="s">
        <v>10</v>
      </c>
      <c r="BM8" s="47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4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4"/>
      <c r="BK9" s="4"/>
      <c r="BL9" s="51" t="s">
        <v>20</v>
      </c>
      <c r="BM9" s="52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60.68</v>
      </c>
      <c r="Q10" s="45"/>
      <c r="R10" s="45"/>
      <c r="S10" s="45"/>
      <c r="T10" s="45"/>
      <c r="U10" s="45"/>
      <c r="V10" s="45"/>
      <c r="W10" s="45">
        <f>データ!Q6</f>
        <v>86.66</v>
      </c>
      <c r="X10" s="45"/>
      <c r="Y10" s="45"/>
      <c r="Z10" s="45"/>
      <c r="AA10" s="45"/>
      <c r="AB10" s="45"/>
      <c r="AC10" s="45"/>
      <c r="AD10" s="50">
        <f>データ!R6</f>
        <v>1404</v>
      </c>
      <c r="AE10" s="50"/>
      <c r="AF10" s="50"/>
      <c r="AG10" s="50"/>
      <c r="AH10" s="50"/>
      <c r="AI10" s="50"/>
      <c r="AJ10" s="50"/>
      <c r="AK10" s="2"/>
      <c r="AL10" s="50">
        <f>データ!V6</f>
        <v>3534</v>
      </c>
      <c r="AM10" s="50"/>
      <c r="AN10" s="50"/>
      <c r="AO10" s="50"/>
      <c r="AP10" s="50"/>
      <c r="AQ10" s="50"/>
      <c r="AR10" s="50"/>
      <c r="AS10" s="50"/>
      <c r="AT10" s="45">
        <f>データ!W6</f>
        <v>4.88</v>
      </c>
      <c r="AU10" s="45"/>
      <c r="AV10" s="45"/>
      <c r="AW10" s="45"/>
      <c r="AX10" s="45"/>
      <c r="AY10" s="45"/>
      <c r="AZ10" s="45"/>
      <c r="BA10" s="45"/>
      <c r="BB10" s="45">
        <f>データ!X6</f>
        <v>724.18</v>
      </c>
      <c r="BC10" s="45"/>
      <c r="BD10" s="45"/>
      <c r="BE10" s="45"/>
      <c r="BF10" s="45"/>
      <c r="BG10" s="45"/>
      <c r="BH10" s="45"/>
      <c r="BI10" s="45"/>
      <c r="BJ10" s="2"/>
      <c r="BK10" s="2"/>
      <c r="BL10" s="53" t="s">
        <v>22</v>
      </c>
      <c r="BM10" s="54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69" t="s">
        <v>123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 x14ac:dyDescent="0.15">
      <c r="A34" s="2"/>
      <c r="B34" s="17"/>
      <c r="C34" s="75" t="s">
        <v>27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20"/>
      <c r="R34" s="75" t="s">
        <v>28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20"/>
      <c r="AG34" s="75" t="s">
        <v>29</v>
      </c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20"/>
      <c r="AV34" s="75" t="s">
        <v>30</v>
      </c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19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 x14ac:dyDescent="0.15">
      <c r="A35" s="2"/>
      <c r="B35" s="17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20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20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20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19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3" t="s">
        <v>31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69" t="s">
        <v>124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 x14ac:dyDescent="0.15">
      <c r="A56" s="2"/>
      <c r="B56" s="17"/>
      <c r="C56" s="75" t="s">
        <v>32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20"/>
      <c r="R56" s="75" t="s">
        <v>33</v>
      </c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20"/>
      <c r="AG56" s="75" t="s">
        <v>34</v>
      </c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20"/>
      <c r="AV56" s="75" t="s">
        <v>35</v>
      </c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19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 x14ac:dyDescent="0.15">
      <c r="A57" s="2"/>
      <c r="B57" s="17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20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20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20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19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 x14ac:dyDescent="0.15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3" t="s">
        <v>37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69" t="s">
        <v>125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 x14ac:dyDescent="0.15">
      <c r="A79" s="2"/>
      <c r="B79" s="17"/>
      <c r="C79" s="75" t="s">
        <v>38</v>
      </c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20"/>
      <c r="V79" s="20"/>
      <c r="W79" s="75" t="s">
        <v>39</v>
      </c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20"/>
      <c r="AP79" s="20"/>
      <c r="AQ79" s="75" t="s">
        <v>40</v>
      </c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18"/>
      <c r="BJ79" s="19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 x14ac:dyDescent="0.15">
      <c r="A80" s="2"/>
      <c r="B80" s="17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20"/>
      <c r="V80" s="20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20"/>
      <c r="AP80" s="20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18"/>
      <c r="BJ80" s="19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【728.30】</v>
      </c>
      <c r="I86" s="26" t="str">
        <f>データ!CA6</f>
        <v>【100.04】</v>
      </c>
      <c r="J86" s="26" t="str">
        <f>データ!CL6</f>
        <v>【137.82】</v>
      </c>
      <c r="K86" s="26" t="str">
        <f>データ!CW6</f>
        <v>【60.09】</v>
      </c>
      <c r="L86" s="26" t="str">
        <f>データ!DH6</f>
        <v>【94.90】</v>
      </c>
      <c r="M86" s="26" t="s">
        <v>56</v>
      </c>
      <c r="N86" s="26" t="s">
        <v>56</v>
      </c>
      <c r="O86" s="26" t="str">
        <f>データ!EO6</f>
        <v>【0.27】</v>
      </c>
    </row>
  </sheetData>
  <sheetProtection password="B319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5" x14ac:dyDescent="0.15">
      <c r="A1" s="3" t="s">
        <v>57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58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59</v>
      </c>
      <c r="B3" s="29" t="s">
        <v>60</v>
      </c>
      <c r="C3" s="29" t="s">
        <v>61</v>
      </c>
      <c r="D3" s="29" t="s">
        <v>62</v>
      </c>
      <c r="E3" s="29" t="s">
        <v>63</v>
      </c>
      <c r="F3" s="29" t="s">
        <v>64</v>
      </c>
      <c r="G3" s="29" t="s">
        <v>65</v>
      </c>
      <c r="H3" s="77" t="s">
        <v>66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67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69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70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71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72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73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74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75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76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77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78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79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80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81</v>
      </c>
      <c r="B5" s="31"/>
      <c r="C5" s="31"/>
      <c r="D5" s="31"/>
      <c r="E5" s="31"/>
      <c r="F5" s="31"/>
      <c r="G5" s="31"/>
      <c r="H5" s="32" t="s">
        <v>82</v>
      </c>
      <c r="I5" s="32" t="s">
        <v>83</v>
      </c>
      <c r="J5" s="32" t="s">
        <v>84</v>
      </c>
      <c r="K5" s="32" t="s">
        <v>85</v>
      </c>
      <c r="L5" s="32" t="s">
        <v>86</v>
      </c>
      <c r="M5" s="32" t="s">
        <v>5</v>
      </c>
      <c r="N5" s="32" t="s">
        <v>87</v>
      </c>
      <c r="O5" s="32" t="s">
        <v>88</v>
      </c>
      <c r="P5" s="32" t="s">
        <v>89</v>
      </c>
      <c r="Q5" s="32" t="s">
        <v>90</v>
      </c>
      <c r="R5" s="32" t="s">
        <v>91</v>
      </c>
      <c r="S5" s="32" t="s">
        <v>92</v>
      </c>
      <c r="T5" s="32" t="s">
        <v>93</v>
      </c>
      <c r="U5" s="32" t="s">
        <v>94</v>
      </c>
      <c r="V5" s="32" t="s">
        <v>95</v>
      </c>
      <c r="W5" s="32" t="s">
        <v>96</v>
      </c>
      <c r="X5" s="32" t="s">
        <v>97</v>
      </c>
      <c r="Y5" s="32" t="s">
        <v>98</v>
      </c>
      <c r="Z5" s="32" t="s">
        <v>99</v>
      </c>
      <c r="AA5" s="32" t="s">
        <v>100</v>
      </c>
      <c r="AB5" s="32" t="s">
        <v>101</v>
      </c>
      <c r="AC5" s="32" t="s">
        <v>102</v>
      </c>
      <c r="AD5" s="32" t="s">
        <v>103</v>
      </c>
      <c r="AE5" s="32" t="s">
        <v>104</v>
      </c>
      <c r="AF5" s="32" t="s">
        <v>105</v>
      </c>
      <c r="AG5" s="32" t="s">
        <v>106</v>
      </c>
      <c r="AH5" s="32" t="s">
        <v>107</v>
      </c>
      <c r="AI5" s="32" t="s">
        <v>43</v>
      </c>
      <c r="AJ5" s="32" t="s">
        <v>98</v>
      </c>
      <c r="AK5" s="32" t="s">
        <v>99</v>
      </c>
      <c r="AL5" s="32" t="s">
        <v>100</v>
      </c>
      <c r="AM5" s="32" t="s">
        <v>101</v>
      </c>
      <c r="AN5" s="32" t="s">
        <v>102</v>
      </c>
      <c r="AO5" s="32" t="s">
        <v>103</v>
      </c>
      <c r="AP5" s="32" t="s">
        <v>104</v>
      </c>
      <c r="AQ5" s="32" t="s">
        <v>105</v>
      </c>
      <c r="AR5" s="32" t="s">
        <v>106</v>
      </c>
      <c r="AS5" s="32" t="s">
        <v>107</v>
      </c>
      <c r="AT5" s="32" t="s">
        <v>108</v>
      </c>
      <c r="AU5" s="32" t="s">
        <v>98</v>
      </c>
      <c r="AV5" s="32" t="s">
        <v>99</v>
      </c>
      <c r="AW5" s="32" t="s">
        <v>100</v>
      </c>
      <c r="AX5" s="32" t="s">
        <v>101</v>
      </c>
      <c r="AY5" s="32" t="s">
        <v>102</v>
      </c>
      <c r="AZ5" s="32" t="s">
        <v>103</v>
      </c>
      <c r="BA5" s="32" t="s">
        <v>104</v>
      </c>
      <c r="BB5" s="32" t="s">
        <v>105</v>
      </c>
      <c r="BC5" s="32" t="s">
        <v>106</v>
      </c>
      <c r="BD5" s="32" t="s">
        <v>107</v>
      </c>
      <c r="BE5" s="32" t="s">
        <v>108</v>
      </c>
      <c r="BF5" s="32" t="s">
        <v>98</v>
      </c>
      <c r="BG5" s="32" t="s">
        <v>99</v>
      </c>
      <c r="BH5" s="32" t="s">
        <v>100</v>
      </c>
      <c r="BI5" s="32" t="s">
        <v>101</v>
      </c>
      <c r="BJ5" s="32" t="s">
        <v>102</v>
      </c>
      <c r="BK5" s="32" t="s">
        <v>103</v>
      </c>
      <c r="BL5" s="32" t="s">
        <v>104</v>
      </c>
      <c r="BM5" s="32" t="s">
        <v>105</v>
      </c>
      <c r="BN5" s="32" t="s">
        <v>106</v>
      </c>
      <c r="BO5" s="32" t="s">
        <v>107</v>
      </c>
      <c r="BP5" s="32" t="s">
        <v>108</v>
      </c>
      <c r="BQ5" s="32" t="s">
        <v>98</v>
      </c>
      <c r="BR5" s="32" t="s">
        <v>99</v>
      </c>
      <c r="BS5" s="32" t="s">
        <v>100</v>
      </c>
      <c r="BT5" s="32" t="s">
        <v>101</v>
      </c>
      <c r="BU5" s="32" t="s">
        <v>102</v>
      </c>
      <c r="BV5" s="32" t="s">
        <v>103</v>
      </c>
      <c r="BW5" s="32" t="s">
        <v>104</v>
      </c>
      <c r="BX5" s="32" t="s">
        <v>105</v>
      </c>
      <c r="BY5" s="32" t="s">
        <v>106</v>
      </c>
      <c r="BZ5" s="32" t="s">
        <v>107</v>
      </c>
      <c r="CA5" s="32" t="s">
        <v>108</v>
      </c>
      <c r="CB5" s="32" t="s">
        <v>98</v>
      </c>
      <c r="CC5" s="32" t="s">
        <v>99</v>
      </c>
      <c r="CD5" s="32" t="s">
        <v>100</v>
      </c>
      <c r="CE5" s="32" t="s">
        <v>101</v>
      </c>
      <c r="CF5" s="32" t="s">
        <v>102</v>
      </c>
      <c r="CG5" s="32" t="s">
        <v>103</v>
      </c>
      <c r="CH5" s="32" t="s">
        <v>104</v>
      </c>
      <c r="CI5" s="32" t="s">
        <v>105</v>
      </c>
      <c r="CJ5" s="32" t="s">
        <v>106</v>
      </c>
      <c r="CK5" s="32" t="s">
        <v>107</v>
      </c>
      <c r="CL5" s="32" t="s">
        <v>108</v>
      </c>
      <c r="CM5" s="32" t="s">
        <v>98</v>
      </c>
      <c r="CN5" s="32" t="s">
        <v>99</v>
      </c>
      <c r="CO5" s="32" t="s">
        <v>100</v>
      </c>
      <c r="CP5" s="32" t="s">
        <v>101</v>
      </c>
      <c r="CQ5" s="32" t="s">
        <v>102</v>
      </c>
      <c r="CR5" s="32" t="s">
        <v>103</v>
      </c>
      <c r="CS5" s="32" t="s">
        <v>104</v>
      </c>
      <c r="CT5" s="32" t="s">
        <v>105</v>
      </c>
      <c r="CU5" s="32" t="s">
        <v>106</v>
      </c>
      <c r="CV5" s="32" t="s">
        <v>107</v>
      </c>
      <c r="CW5" s="32" t="s">
        <v>108</v>
      </c>
      <c r="CX5" s="32" t="s">
        <v>98</v>
      </c>
      <c r="CY5" s="32" t="s">
        <v>99</v>
      </c>
      <c r="CZ5" s="32" t="s">
        <v>100</v>
      </c>
      <c r="DA5" s="32" t="s">
        <v>101</v>
      </c>
      <c r="DB5" s="32" t="s">
        <v>102</v>
      </c>
      <c r="DC5" s="32" t="s">
        <v>103</v>
      </c>
      <c r="DD5" s="32" t="s">
        <v>104</v>
      </c>
      <c r="DE5" s="32" t="s">
        <v>105</v>
      </c>
      <c r="DF5" s="32" t="s">
        <v>106</v>
      </c>
      <c r="DG5" s="32" t="s">
        <v>107</v>
      </c>
      <c r="DH5" s="32" t="s">
        <v>108</v>
      </c>
      <c r="DI5" s="32" t="s">
        <v>98</v>
      </c>
      <c r="DJ5" s="32" t="s">
        <v>99</v>
      </c>
      <c r="DK5" s="32" t="s">
        <v>100</v>
      </c>
      <c r="DL5" s="32" t="s">
        <v>101</v>
      </c>
      <c r="DM5" s="32" t="s">
        <v>102</v>
      </c>
      <c r="DN5" s="32" t="s">
        <v>103</v>
      </c>
      <c r="DO5" s="32" t="s">
        <v>104</v>
      </c>
      <c r="DP5" s="32" t="s">
        <v>105</v>
      </c>
      <c r="DQ5" s="32" t="s">
        <v>106</v>
      </c>
      <c r="DR5" s="32" t="s">
        <v>107</v>
      </c>
      <c r="DS5" s="32" t="s">
        <v>108</v>
      </c>
      <c r="DT5" s="32" t="s">
        <v>98</v>
      </c>
      <c r="DU5" s="32" t="s">
        <v>99</v>
      </c>
      <c r="DV5" s="32" t="s">
        <v>100</v>
      </c>
      <c r="DW5" s="32" t="s">
        <v>101</v>
      </c>
      <c r="DX5" s="32" t="s">
        <v>102</v>
      </c>
      <c r="DY5" s="32" t="s">
        <v>103</v>
      </c>
      <c r="DZ5" s="32" t="s">
        <v>104</v>
      </c>
      <c r="EA5" s="32" t="s">
        <v>105</v>
      </c>
      <c r="EB5" s="32" t="s">
        <v>106</v>
      </c>
      <c r="EC5" s="32" t="s">
        <v>107</v>
      </c>
      <c r="ED5" s="32" t="s">
        <v>108</v>
      </c>
      <c r="EE5" s="32" t="s">
        <v>98</v>
      </c>
      <c r="EF5" s="32" t="s">
        <v>99</v>
      </c>
      <c r="EG5" s="32" t="s">
        <v>100</v>
      </c>
      <c r="EH5" s="32" t="s">
        <v>101</v>
      </c>
      <c r="EI5" s="32" t="s">
        <v>102</v>
      </c>
      <c r="EJ5" s="32" t="s">
        <v>103</v>
      </c>
      <c r="EK5" s="32" t="s">
        <v>104</v>
      </c>
      <c r="EL5" s="32" t="s">
        <v>105</v>
      </c>
      <c r="EM5" s="32" t="s">
        <v>106</v>
      </c>
      <c r="EN5" s="32" t="s">
        <v>107</v>
      </c>
      <c r="EO5" s="32" t="s">
        <v>108</v>
      </c>
    </row>
    <row r="6" spans="1:145" s="36" customFormat="1" x14ac:dyDescent="0.15">
      <c r="A6" s="28" t="s">
        <v>109</v>
      </c>
      <c r="B6" s="33">
        <f>B7</f>
        <v>2016</v>
      </c>
      <c r="C6" s="33">
        <f t="shared" ref="C6:X6" si="3">C7</f>
        <v>194255</v>
      </c>
      <c r="D6" s="33">
        <f t="shared" si="3"/>
        <v>47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山梨県　山中湖村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Cd2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60.68</v>
      </c>
      <c r="Q6" s="34">
        <f t="shared" si="3"/>
        <v>86.66</v>
      </c>
      <c r="R6" s="34">
        <f t="shared" si="3"/>
        <v>1404</v>
      </c>
      <c r="S6" s="34">
        <f t="shared" si="3"/>
        <v>5846</v>
      </c>
      <c r="T6" s="34">
        <f t="shared" si="3"/>
        <v>53.05</v>
      </c>
      <c r="U6" s="34">
        <f t="shared" si="3"/>
        <v>110.2</v>
      </c>
      <c r="V6" s="34">
        <f t="shared" si="3"/>
        <v>3534</v>
      </c>
      <c r="W6" s="34">
        <f t="shared" si="3"/>
        <v>4.88</v>
      </c>
      <c r="X6" s="34">
        <f t="shared" si="3"/>
        <v>724.18</v>
      </c>
      <c r="Y6" s="35">
        <f>IF(Y7="",NA(),Y7)</f>
        <v>56.16</v>
      </c>
      <c r="Z6" s="35">
        <f t="shared" ref="Z6:AH6" si="4">IF(Z7="",NA(),Z7)</f>
        <v>56.6</v>
      </c>
      <c r="AA6" s="35">
        <f t="shared" si="4"/>
        <v>53.82</v>
      </c>
      <c r="AB6" s="35">
        <f t="shared" si="4"/>
        <v>53.28</v>
      </c>
      <c r="AC6" s="35">
        <f t="shared" si="4"/>
        <v>55.02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1247.8900000000001</v>
      </c>
      <c r="BG6" s="35">
        <f t="shared" ref="BG6:BO6" si="7">IF(BG7="",NA(),BG7)</f>
        <v>1165.96</v>
      </c>
      <c r="BH6" s="35">
        <f t="shared" si="7"/>
        <v>856.59</v>
      </c>
      <c r="BI6" s="35">
        <f t="shared" si="7"/>
        <v>830.93</v>
      </c>
      <c r="BJ6" s="35">
        <f t="shared" si="7"/>
        <v>1321.28</v>
      </c>
      <c r="BK6" s="35">
        <f t="shared" si="7"/>
        <v>1309.43</v>
      </c>
      <c r="BL6" s="35">
        <f t="shared" si="7"/>
        <v>1306.92</v>
      </c>
      <c r="BM6" s="35">
        <f t="shared" si="7"/>
        <v>1203.71</v>
      </c>
      <c r="BN6" s="35">
        <f t="shared" si="7"/>
        <v>1162.3599999999999</v>
      </c>
      <c r="BO6" s="35">
        <f t="shared" si="7"/>
        <v>1047.6500000000001</v>
      </c>
      <c r="BP6" s="34" t="str">
        <f>IF(BP7="","",IF(BP7="-","【-】","【"&amp;SUBSTITUTE(TEXT(BP7,"#,##0.00"),"-","△")&amp;"】"))</f>
        <v>【728.30】</v>
      </c>
      <c r="BQ6" s="35">
        <f>IF(BQ7="",NA(),BQ7)</f>
        <v>32.51</v>
      </c>
      <c r="BR6" s="35">
        <f t="shared" ref="BR6:BZ6" si="8">IF(BR7="",NA(),BR7)</f>
        <v>30.89</v>
      </c>
      <c r="BS6" s="35">
        <f t="shared" si="8"/>
        <v>36.83</v>
      </c>
      <c r="BT6" s="35">
        <f t="shared" si="8"/>
        <v>33.51</v>
      </c>
      <c r="BU6" s="35">
        <f t="shared" si="8"/>
        <v>31.42</v>
      </c>
      <c r="BV6" s="35">
        <f t="shared" si="8"/>
        <v>67.59</v>
      </c>
      <c r="BW6" s="35">
        <f t="shared" si="8"/>
        <v>68.510000000000005</v>
      </c>
      <c r="BX6" s="35">
        <f t="shared" si="8"/>
        <v>69.739999999999995</v>
      </c>
      <c r="BY6" s="35">
        <f t="shared" si="8"/>
        <v>68.209999999999994</v>
      </c>
      <c r="BZ6" s="35">
        <f t="shared" si="8"/>
        <v>74.040000000000006</v>
      </c>
      <c r="CA6" s="34" t="str">
        <f>IF(CA7="","",IF(CA7="-","【-】","【"&amp;SUBSTITUTE(TEXT(CA7,"#,##0.00"),"-","△")&amp;"】"))</f>
        <v>【100.04】</v>
      </c>
      <c r="CB6" s="35">
        <f>IF(CB7="",NA(),CB7)</f>
        <v>221.21</v>
      </c>
      <c r="CC6" s="35">
        <f t="shared" ref="CC6:CK6" si="9">IF(CC7="",NA(),CC7)</f>
        <v>234.19</v>
      </c>
      <c r="CD6" s="35">
        <f t="shared" si="9"/>
        <v>215.47</v>
      </c>
      <c r="CE6" s="35">
        <f t="shared" si="9"/>
        <v>226.81</v>
      </c>
      <c r="CF6" s="35">
        <f t="shared" si="9"/>
        <v>242.64</v>
      </c>
      <c r="CG6" s="35">
        <f t="shared" si="9"/>
        <v>251.88</v>
      </c>
      <c r="CH6" s="35">
        <f t="shared" si="9"/>
        <v>247.43</v>
      </c>
      <c r="CI6" s="35">
        <f t="shared" si="9"/>
        <v>248.89</v>
      </c>
      <c r="CJ6" s="35">
        <f t="shared" si="9"/>
        <v>250.84</v>
      </c>
      <c r="CK6" s="35">
        <f t="shared" si="9"/>
        <v>235.61</v>
      </c>
      <c r="CL6" s="34" t="str">
        <f>IF(CL7="","",IF(CL7="-","【-】","【"&amp;SUBSTITUTE(TEXT(CL7,"#,##0.00"),"-","△")&amp;"】"))</f>
        <v>【137.82】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49.29</v>
      </c>
      <c r="CS6" s="35">
        <f t="shared" si="10"/>
        <v>50.32</v>
      </c>
      <c r="CT6" s="35">
        <f t="shared" si="10"/>
        <v>49.89</v>
      </c>
      <c r="CU6" s="35">
        <f t="shared" si="10"/>
        <v>49.39</v>
      </c>
      <c r="CV6" s="35">
        <f t="shared" si="10"/>
        <v>49.25</v>
      </c>
      <c r="CW6" s="34" t="str">
        <f>IF(CW7="","",IF(CW7="-","【-】","【"&amp;SUBSTITUTE(TEXT(CW7,"#,##0.00"),"-","△")&amp;"】"))</f>
        <v>【60.09】</v>
      </c>
      <c r="CX6" s="35">
        <f>IF(CX7="",NA(),CX7)</f>
        <v>84.47</v>
      </c>
      <c r="CY6" s="35">
        <f t="shared" ref="CY6:DG6" si="11">IF(CY7="",NA(),CY7)</f>
        <v>85.22</v>
      </c>
      <c r="CZ6" s="35">
        <f t="shared" si="11"/>
        <v>86.05</v>
      </c>
      <c r="DA6" s="35">
        <f t="shared" si="11"/>
        <v>87.17</v>
      </c>
      <c r="DB6" s="35">
        <f t="shared" si="11"/>
        <v>90.29</v>
      </c>
      <c r="DC6" s="35">
        <f t="shared" si="11"/>
        <v>84.31</v>
      </c>
      <c r="DD6" s="35">
        <f t="shared" si="11"/>
        <v>84.57</v>
      </c>
      <c r="DE6" s="35">
        <f t="shared" si="11"/>
        <v>84.73</v>
      </c>
      <c r="DF6" s="35">
        <f t="shared" si="11"/>
        <v>83.96</v>
      </c>
      <c r="DG6" s="35">
        <f t="shared" si="11"/>
        <v>84.12</v>
      </c>
      <c r="DH6" s="34" t="str">
        <f>IF(DH7="","",IF(DH7="-","【-】","【"&amp;SUBSTITUTE(TEXT(DH7,"#,##0.00"),"-","△")&amp;"】"))</f>
        <v>【94.90】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>
        <f>IF(EE7="",NA(),EE7)</f>
        <v>3.53</v>
      </c>
      <c r="EF6" s="35">
        <f t="shared" ref="EF6:EN6" si="14">IF(EF7="",NA(),EF7)</f>
        <v>5.29</v>
      </c>
      <c r="EG6" s="35">
        <f t="shared" si="14"/>
        <v>0.19</v>
      </c>
      <c r="EH6" s="34">
        <f t="shared" si="14"/>
        <v>0</v>
      </c>
      <c r="EI6" s="34">
        <f t="shared" si="14"/>
        <v>0</v>
      </c>
      <c r="EJ6" s="35">
        <f t="shared" si="14"/>
        <v>7.0000000000000007E-2</v>
      </c>
      <c r="EK6" s="35">
        <f t="shared" si="14"/>
        <v>0.14000000000000001</v>
      </c>
      <c r="EL6" s="35">
        <f t="shared" si="14"/>
        <v>0.03</v>
      </c>
      <c r="EM6" s="35">
        <f t="shared" si="14"/>
        <v>0.15</v>
      </c>
      <c r="EN6" s="35">
        <f t="shared" si="14"/>
        <v>0.1</v>
      </c>
      <c r="EO6" s="34" t="str">
        <f>IF(EO7="","",IF(EO7="-","【-】","【"&amp;SUBSTITUTE(TEXT(EO7,"#,##0.00"),"-","△")&amp;"】"))</f>
        <v>【0.27】</v>
      </c>
    </row>
    <row r="7" spans="1:145" s="36" customFormat="1" x14ac:dyDescent="0.15">
      <c r="A7" s="28"/>
      <c r="B7" s="37">
        <v>2016</v>
      </c>
      <c r="C7" s="37">
        <v>194255</v>
      </c>
      <c r="D7" s="37">
        <v>47</v>
      </c>
      <c r="E7" s="37">
        <v>17</v>
      </c>
      <c r="F7" s="37">
        <v>1</v>
      </c>
      <c r="G7" s="37">
        <v>0</v>
      </c>
      <c r="H7" s="37" t="s">
        <v>110</v>
      </c>
      <c r="I7" s="37" t="s">
        <v>111</v>
      </c>
      <c r="J7" s="37" t="s">
        <v>112</v>
      </c>
      <c r="K7" s="37" t="s">
        <v>113</v>
      </c>
      <c r="L7" s="37" t="s">
        <v>114</v>
      </c>
      <c r="M7" s="37"/>
      <c r="N7" s="38" t="s">
        <v>115</v>
      </c>
      <c r="O7" s="38" t="s">
        <v>116</v>
      </c>
      <c r="P7" s="38">
        <v>60.68</v>
      </c>
      <c r="Q7" s="38">
        <v>86.66</v>
      </c>
      <c r="R7" s="38">
        <v>1404</v>
      </c>
      <c r="S7" s="38">
        <v>5846</v>
      </c>
      <c r="T7" s="38">
        <v>53.05</v>
      </c>
      <c r="U7" s="38">
        <v>110.2</v>
      </c>
      <c r="V7" s="38">
        <v>3534</v>
      </c>
      <c r="W7" s="38">
        <v>4.88</v>
      </c>
      <c r="X7" s="38">
        <v>724.18</v>
      </c>
      <c r="Y7" s="38">
        <v>56.16</v>
      </c>
      <c r="Z7" s="38">
        <v>56.6</v>
      </c>
      <c r="AA7" s="38">
        <v>53.82</v>
      </c>
      <c r="AB7" s="38">
        <v>53.28</v>
      </c>
      <c r="AC7" s="38">
        <v>55.02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1247.8900000000001</v>
      </c>
      <c r="BG7" s="38">
        <v>1165.96</v>
      </c>
      <c r="BH7" s="38">
        <v>856.59</v>
      </c>
      <c r="BI7" s="38">
        <v>830.93</v>
      </c>
      <c r="BJ7" s="38">
        <v>1321.28</v>
      </c>
      <c r="BK7" s="38">
        <v>1309.43</v>
      </c>
      <c r="BL7" s="38">
        <v>1306.92</v>
      </c>
      <c r="BM7" s="38">
        <v>1203.71</v>
      </c>
      <c r="BN7" s="38">
        <v>1162.3599999999999</v>
      </c>
      <c r="BO7" s="38">
        <v>1047.6500000000001</v>
      </c>
      <c r="BP7" s="38">
        <v>728.3</v>
      </c>
      <c r="BQ7" s="38">
        <v>32.51</v>
      </c>
      <c r="BR7" s="38">
        <v>30.89</v>
      </c>
      <c r="BS7" s="38">
        <v>36.83</v>
      </c>
      <c r="BT7" s="38">
        <v>33.51</v>
      </c>
      <c r="BU7" s="38">
        <v>31.42</v>
      </c>
      <c r="BV7" s="38">
        <v>67.59</v>
      </c>
      <c r="BW7" s="38">
        <v>68.510000000000005</v>
      </c>
      <c r="BX7" s="38">
        <v>69.739999999999995</v>
      </c>
      <c r="BY7" s="38">
        <v>68.209999999999994</v>
      </c>
      <c r="BZ7" s="38">
        <v>74.040000000000006</v>
      </c>
      <c r="CA7" s="38">
        <v>100.04</v>
      </c>
      <c r="CB7" s="38">
        <v>221.21</v>
      </c>
      <c r="CC7" s="38">
        <v>234.19</v>
      </c>
      <c r="CD7" s="38">
        <v>215.47</v>
      </c>
      <c r="CE7" s="38">
        <v>226.81</v>
      </c>
      <c r="CF7" s="38">
        <v>242.64</v>
      </c>
      <c r="CG7" s="38">
        <v>251.88</v>
      </c>
      <c r="CH7" s="38">
        <v>247.43</v>
      </c>
      <c r="CI7" s="38">
        <v>248.89</v>
      </c>
      <c r="CJ7" s="38">
        <v>250.84</v>
      </c>
      <c r="CK7" s="38">
        <v>235.61</v>
      </c>
      <c r="CL7" s="38">
        <v>137.82</v>
      </c>
      <c r="CM7" s="38" t="s">
        <v>115</v>
      </c>
      <c r="CN7" s="38" t="s">
        <v>115</v>
      </c>
      <c r="CO7" s="38" t="s">
        <v>115</v>
      </c>
      <c r="CP7" s="38" t="s">
        <v>115</v>
      </c>
      <c r="CQ7" s="38" t="s">
        <v>115</v>
      </c>
      <c r="CR7" s="38">
        <v>49.29</v>
      </c>
      <c r="CS7" s="38">
        <v>50.32</v>
      </c>
      <c r="CT7" s="38">
        <v>49.89</v>
      </c>
      <c r="CU7" s="38">
        <v>49.39</v>
      </c>
      <c r="CV7" s="38">
        <v>49.25</v>
      </c>
      <c r="CW7" s="38">
        <v>60.09</v>
      </c>
      <c r="CX7" s="38">
        <v>84.47</v>
      </c>
      <c r="CY7" s="38">
        <v>85.22</v>
      </c>
      <c r="CZ7" s="38">
        <v>86.05</v>
      </c>
      <c r="DA7" s="38">
        <v>87.17</v>
      </c>
      <c r="DB7" s="38">
        <v>90.29</v>
      </c>
      <c r="DC7" s="38">
        <v>84.31</v>
      </c>
      <c r="DD7" s="38">
        <v>84.57</v>
      </c>
      <c r="DE7" s="38">
        <v>84.73</v>
      </c>
      <c r="DF7" s="38">
        <v>83.96</v>
      </c>
      <c r="DG7" s="38">
        <v>84.12</v>
      </c>
      <c r="DH7" s="38">
        <v>94.9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3.53</v>
      </c>
      <c r="EF7" s="38">
        <v>5.29</v>
      </c>
      <c r="EG7" s="38">
        <v>0.19</v>
      </c>
      <c r="EH7" s="38">
        <v>0</v>
      </c>
      <c r="EI7" s="38">
        <v>0</v>
      </c>
      <c r="EJ7" s="38">
        <v>7.0000000000000007E-2</v>
      </c>
      <c r="EK7" s="38">
        <v>0.14000000000000001</v>
      </c>
      <c r="EL7" s="38">
        <v>0.03</v>
      </c>
      <c r="EM7" s="38">
        <v>0.15</v>
      </c>
      <c r="EN7" s="38">
        <v>0.1</v>
      </c>
      <c r="EO7" s="38">
        <v>0.27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117</v>
      </c>
      <c r="C9" s="40" t="s">
        <v>118</v>
      </c>
      <c r="D9" s="40" t="s">
        <v>119</v>
      </c>
      <c r="E9" s="40" t="s">
        <v>120</v>
      </c>
      <c r="F9" s="40" t="s">
        <v>121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60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hbis</cp:lastModifiedBy>
  <cp:lastPrinted>2018-02-14T05:42:04Z</cp:lastPrinted>
  <dcterms:created xsi:type="dcterms:W3CDTF">2017-12-25T02:07:51Z</dcterms:created>
  <dcterms:modified xsi:type="dcterms:W3CDTF">2018-02-27T04:33:11Z</dcterms:modified>
</cp:coreProperties>
</file>