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I10" i="4"/>
  <c r="BB8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<sst xmlns="http://schemas.openxmlformats.org/spreadsheetml/2006/main" count="237" uniqueCount="123">
  <si>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</si>
  <si>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</si>
  <si>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</si>
  <si>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</si>
  <si>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</si>
  <si>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</si>
  <si>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</si>
  <si>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</si>
  <si>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</si>
  <si>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</si>
  <si>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</si>
  <si>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</si>
  <si>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</si>
  <si>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</si>
  <si>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</si>
  <si>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</si>
  <si>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</si>
  <si>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</si>
  <si>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</si>
  <si>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</si>
  <si>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</si>
  <si>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</si>
  <si>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</si>
  <si>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</si>
  <si>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</si>
  <si>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</si>
  <si>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</si>
  <si>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</si>
  <si>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</si>
  <si>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</si>
  <si>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</si>
  <si>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</si>
  <si>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</si>
  <si>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</si>
  <si>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</si>
  <si>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</si>
  <si>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</si>
  <si>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</si>
  <si>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</si>
  <si>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</si>
  <si>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</si>
  <si>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</si>
  <si>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</si>
  <si>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</si>
  <si>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</si>
  <si>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</si>
  <si>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</si>
  <si>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</si>
  <si>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</si>
  <si>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</si>
  <si>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</si>
  <si>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</si>
  <si>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</si>
  <si>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</si>
  <si>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</si>
  <si>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</si>
  <si>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</si>
  <si>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</si>
  <si>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</si>
  <si>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</si>
  <si>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</si>
  <si>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</si>
  <si>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</si>
  <si>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</si>
  <si>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</si>
  <si>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</si>
  <si>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</si>
  <si>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</si>
  <si>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</si>
  <si>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</si>
  <si>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</si>
  <si>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</si>
  <si>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</si>
  <si>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</si>
  <si>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</si>
  <si>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</si>
  <si>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</si>
  <si>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</si>
  <si>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</si>
  <si>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</si>
  <si>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</si>
  <si>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</si>
  <si>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</si>
  <si>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</si>
  <si>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</si>
  <si>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</si>
  <si>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</si>
  <si>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</si>
  <si>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</si>
  <si>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</si>
  <si>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</si>
  <si>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</si>
  <si>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</si>
  <si>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</si>
  <si>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</si>
  <si>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</si>
  <si>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</si>
  <si>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</si>
  <si>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</si>
  <si>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</si>
  <si>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</si>
  <si>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</si>
  <si>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</si>
  <si>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</si>
  <si>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</si>
  <si>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</si>
  <si>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</si>
  <si>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山梨県　忍野村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</si>
  <si>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</si>
  <si>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</si>
  <si>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</si>
  <si>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</si>
  <si>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</si>
  <si>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</si>
  <si>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</si>
  <si>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</si>
  <si>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</si>
  <si>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</si>
  <si>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</si>
  <si>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 本村の簡易水道事業は、類団体と比較し収益的収支比率が高く、一見して健全な状況であるといえるが、料金回収率の数値からわかるとおり、料金収入以外の収入にも依存しており、更なる経営の健全化を図る上で、今後は施設利用率の改善や有収率の維持向上に努める必要がある。</t>
    <phoneticPr fontId="4"/>
  </si>
  <si>
    <t xml:space="preserve"> 本村の簡易水道は、平成19年度に完成稼働した施設であるため、老朽化の面においては喫緊の更新等の必要はないが、今後の老朽化対策を見越した上で、経営していく必要がある。</t>
    <phoneticPr fontId="4"/>
  </si>
  <si>
    <r>
      <t xml:space="preserve"> 有収率の更なる向上に努め、料金回収率を上げることにより、料金収入のみで運営していけるよう経営の健全化を継続し、また、経営戦略の策定や健全性市町村等の情報を取り入れるなど連携し、経営改善を図っていく必要がある。
</t>
    </r>
    <r>
      <rPr>
        <sz val="11"/>
        <color rgb="FFFF0000"/>
        <rFont val="ＭＳ ゴシック"/>
        <family val="3"/>
        <charset val="128"/>
      </rPr>
      <t xml:space="preserve">
</t>
    </r>
    <rPh sb="59" eb="61">
      <t>ケイエイ</t>
    </rPh>
    <rPh sb="61" eb="63">
      <t>センリャク</t>
    </rPh>
    <rPh sb="64" eb="66">
      <t>サクテイ</t>
    </rPh>
    <rPh sb="67" eb="70">
      <t>ケンゼンセイ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</si>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</sst>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22624"/>
        <c:axId val="10572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0.37</c:v>
                </c:pt>
                <c:pt idx="1">
                  <c:v>0.7</c:v>
                </c:pt>
                <c:pt idx="2">
                  <c:v>0.91</c:v>
                </c:pt>
                <c:pt idx="3">
                  <c:v>1.26</c:v>
                </c:pt>
                <c:pt idx="4">
                  <c:v>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22624"/>
        <c:axId val="105724544"/>
      </c:lineChart>
      <c:dateAx>
        <c:axId val="10572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724544"/>
        <c:crosses val="autoZero"/>
        <c:auto val="1"/>
        <c:lblOffset val="100"/>
        <c:baseTimeUnit val="years"/>
      </c:dateAx>
      <c:valAx>
        <c:axId val="10572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722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35.979999999999997</c:v>
                </c:pt>
                <c:pt idx="1">
                  <c:v>38.36</c:v>
                </c:pt>
                <c:pt idx="2">
                  <c:v>38.32</c:v>
                </c:pt>
                <c:pt idx="3">
                  <c:v>35.6</c:v>
                </c:pt>
                <c:pt idx="4">
                  <c:v>33.549999999999997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45440"/>
        <c:axId val="10804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51.11</c:v>
                </c:pt>
                <c:pt idx="1">
                  <c:v>50.49</c:v>
                </c:pt>
                <c:pt idx="2">
                  <c:v>48.36</c:v>
                </c:pt>
                <c:pt idx="3">
                  <c:v>48.7</c:v>
                </c:pt>
                <c:pt idx="4">
                  <c:v>46.9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45440"/>
        <c:axId val="108047360"/>
      </c:lineChart>
      <c:dateAx>
        <c:axId val="10804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047360"/>
        <c:crosses val="autoZero"/>
        <c:auto val="1"/>
        <c:lblOffset val="100"/>
        <c:baseTimeUnit val="years"/>
      </c:dateAx>
      <c:valAx>
        <c:axId val="10804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04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99.04</c:v>
                </c:pt>
                <c:pt idx="1">
                  <c:v>89.98</c:v>
                </c:pt>
                <c:pt idx="2">
                  <c:v>94.71</c:v>
                </c:pt>
                <c:pt idx="3">
                  <c:v>89.15</c:v>
                </c:pt>
                <c:pt idx="4">
                  <c:v>96.16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55648"/>
        <c:axId val="10815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74.16</c:v>
                </c:pt>
                <c:pt idx="1">
                  <c:v>74.209999999999994</c:v>
                </c:pt>
                <c:pt idx="2">
                  <c:v>75.239999999999995</c:v>
                </c:pt>
                <c:pt idx="3">
                  <c:v>74.959999999999994</c:v>
                </c:pt>
                <c:pt idx="4">
                  <c:v>74.63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55648"/>
        <c:axId val="108157568"/>
      </c:lineChart>
      <c:dateAx>
        <c:axId val="10815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157568"/>
        <c:crosses val="autoZero"/>
        <c:auto val="1"/>
        <c:lblOffset val="100"/>
        <c:baseTimeUnit val="years"/>
      </c:dateAx>
      <c:valAx>
        <c:axId val="10815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15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98.15</c:v>
                </c:pt>
                <c:pt idx="1">
                  <c:v>94.74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71392"/>
        <c:axId val="10577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70.760000000000005</c:v>
                </c:pt>
                <c:pt idx="1">
                  <c:v>71.66</c:v>
                </c:pt>
                <c:pt idx="2">
                  <c:v>73.06</c:v>
                </c:pt>
                <c:pt idx="3">
                  <c:v>72.03</c:v>
                </c:pt>
                <c:pt idx="4">
                  <c:v>72.11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71392"/>
        <c:axId val="105773312"/>
      </c:lineChart>
      <c:dateAx>
        <c:axId val="10577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773312"/>
        <c:crosses val="autoZero"/>
        <c:auto val="1"/>
        <c:lblOffset val="100"/>
        <c:baseTimeUnit val="years"/>
      </c:dateAx>
      <c:valAx>
        <c:axId val="10577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77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84992"/>
        <c:axId val="10568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84992"/>
        <c:axId val="105686912"/>
      </c:lineChart>
      <c:dateAx>
        <c:axId val="1056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86912"/>
        <c:crosses val="autoZero"/>
        <c:auto val="1"/>
        <c:lblOffset val="100"/>
        <c:baseTimeUnit val="years"/>
      </c:dateAx>
      <c:valAx>
        <c:axId val="10568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6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04832"/>
        <c:axId val="10618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04832"/>
        <c:axId val="106182144"/>
      </c:lineChart>
      <c:dateAx>
        <c:axId val="105704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182144"/>
        <c:crosses val="autoZero"/>
        <c:auto val="1"/>
        <c:lblOffset val="100"/>
        <c:baseTimeUnit val="years"/>
      </c:dateAx>
      <c:valAx>
        <c:axId val="10618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704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18624"/>
        <c:axId val="10622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18624"/>
        <c:axId val="106220544"/>
      </c:lineChart>
      <c:dateAx>
        <c:axId val="106218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220544"/>
        <c:crosses val="autoZero"/>
        <c:auto val="1"/>
        <c:lblOffset val="100"/>
        <c:baseTimeUnit val="years"/>
      </c:dateAx>
      <c:valAx>
        <c:axId val="106220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218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09792"/>
        <c:axId val="10785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09792"/>
        <c:axId val="107852928"/>
      </c:lineChart>
      <c:dateAx>
        <c:axId val="107809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852928"/>
        <c:crosses val="autoZero"/>
        <c:auto val="1"/>
        <c:lblOffset val="100"/>
        <c:baseTimeUnit val="years"/>
      </c:dateAx>
      <c:valAx>
        <c:axId val="10785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09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66752"/>
        <c:axId val="10794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1496.15</c:v>
                </c:pt>
                <c:pt idx="1">
                  <c:v>1462.56</c:v>
                </c:pt>
                <c:pt idx="2">
                  <c:v>1486.62</c:v>
                </c:pt>
                <c:pt idx="3">
                  <c:v>1510.14</c:v>
                </c:pt>
                <c:pt idx="4">
                  <c:v>1595.62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66752"/>
        <c:axId val="107946752"/>
      </c:lineChart>
      <c:dateAx>
        <c:axId val="10786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946752"/>
        <c:crosses val="autoZero"/>
        <c:auto val="1"/>
        <c:lblOffset val="100"/>
        <c:baseTimeUnit val="years"/>
      </c:dateAx>
      <c:valAx>
        <c:axId val="10794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6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81.53</c:v>
                </c:pt>
                <c:pt idx="1">
                  <c:v>75.180000000000007</c:v>
                </c:pt>
                <c:pt idx="2">
                  <c:v>48.99</c:v>
                </c:pt>
                <c:pt idx="3">
                  <c:v>34.35</c:v>
                </c:pt>
                <c:pt idx="4">
                  <c:v>56.43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68768"/>
        <c:axId val="10798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33.01</c:v>
                </c:pt>
                <c:pt idx="1">
                  <c:v>32.39</c:v>
                </c:pt>
                <c:pt idx="2">
                  <c:v>24.39</c:v>
                </c:pt>
                <c:pt idx="3">
                  <c:v>22.67</c:v>
                </c:pt>
                <c:pt idx="4">
                  <c:v>37.92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68768"/>
        <c:axId val="107983232"/>
      </c:lineChart>
      <c:dateAx>
        <c:axId val="107968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983232"/>
        <c:crosses val="autoZero"/>
        <c:auto val="1"/>
        <c:lblOffset val="100"/>
        <c:baseTimeUnit val="years"/>
      </c:dateAx>
      <c:valAx>
        <c:axId val="10798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968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89.66</c:v>
                </c:pt>
                <c:pt idx="1">
                  <c:v>98.64</c:v>
                </c:pt>
                <c:pt idx="2">
                  <c:v>153.94</c:v>
                </c:pt>
                <c:pt idx="3">
                  <c:v>211.48</c:v>
                </c:pt>
                <c:pt idx="4">
                  <c:v>129.25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13056"/>
        <c:axId val="10801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523.08000000000004</c:v>
                </c:pt>
                <c:pt idx="1">
                  <c:v>530.83000000000004</c:v>
                </c:pt>
                <c:pt idx="2">
                  <c:v>734.18</c:v>
                </c:pt>
                <c:pt idx="3">
                  <c:v>789.62</c:v>
                </c:pt>
                <c:pt idx="4">
                  <c:v>423.18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13056"/>
        <c:axId val="108014976"/>
      </c:lineChart>
      <c:dateAx>
        <c:axId val="108013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014976"/>
        <c:crosses val="autoZero"/>
        <c:auto val="1"/>
        <c:lblOffset val="100"/>
        <c:baseTimeUnit val="years"/>
      </c:dateAx>
      <c:valAx>
        <c:axId val="10801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013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C1" zoomScale="80" zoomScaleNormal="80" workbookViewId="0">
      <selection activeCell="AH10" sqref="AH10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15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15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6" t="str">
        <f>データ!H6</f>
        <v>山梨県　忍野村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D4</v>
      </c>
      <c r="X8" s="73"/>
      <c r="Y8" s="73"/>
      <c r="Z8" s="73"/>
      <c r="AA8" s="73"/>
      <c r="AB8" s="73"/>
      <c r="AC8" s="73"/>
      <c r="AD8" s="74" t="s">
        <v>122</v>
      </c>
      <c r="AE8" s="74"/>
      <c r="AF8" s="74"/>
      <c r="AG8" s="74"/>
      <c r="AH8" s="74"/>
      <c r="AI8" s="74"/>
      <c r="AJ8" s="74"/>
      <c r="AK8" s="2"/>
      <c r="AL8" s="67">
        <f>データ!$R$6</f>
        <v>9503</v>
      </c>
      <c r="AM8" s="67"/>
      <c r="AN8" s="67"/>
      <c r="AO8" s="67"/>
      <c r="AP8" s="67"/>
      <c r="AQ8" s="67"/>
      <c r="AR8" s="67"/>
      <c r="AS8" s="67"/>
      <c r="AT8" s="66">
        <f>データ!$S$6</f>
        <v>25.05</v>
      </c>
      <c r="AU8" s="66"/>
      <c r="AV8" s="66"/>
      <c r="AW8" s="66"/>
      <c r="AX8" s="66"/>
      <c r="AY8" s="66"/>
      <c r="AZ8" s="66"/>
      <c r="BA8" s="66"/>
      <c r="BB8" s="66">
        <f>データ!$T$6</f>
        <v>379.36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4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4"/>
      <c r="BK9" s="4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2.1</v>
      </c>
      <c r="Q10" s="66"/>
      <c r="R10" s="66"/>
      <c r="S10" s="66"/>
      <c r="T10" s="66"/>
      <c r="U10" s="66"/>
      <c r="V10" s="66"/>
      <c r="W10" s="67">
        <f>データ!$Q$6</f>
        <v>1080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198</v>
      </c>
      <c r="AM10" s="67"/>
      <c r="AN10" s="67"/>
      <c r="AO10" s="67"/>
      <c r="AP10" s="67"/>
      <c r="AQ10" s="67"/>
      <c r="AR10" s="67"/>
      <c r="AS10" s="67"/>
      <c r="AT10" s="66">
        <f>データ!$V$6</f>
        <v>0.32</v>
      </c>
      <c r="AU10" s="66"/>
      <c r="AV10" s="66"/>
      <c r="AW10" s="66"/>
      <c r="AX10" s="66"/>
      <c r="AY10" s="66"/>
      <c r="AZ10" s="66"/>
      <c r="BA10" s="66"/>
      <c r="BB10" s="66">
        <f>データ!$W$6</f>
        <v>618.75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119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120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121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53</v>
      </c>
      <c r="N85" s="27" t="s">
        <v>53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56</v>
      </c>
      <c r="B3" s="30" t="s">
        <v>57</v>
      </c>
      <c r="C3" s="30" t="s">
        <v>58</v>
      </c>
      <c r="D3" s="30" t="s">
        <v>59</v>
      </c>
      <c r="E3" s="30" t="s">
        <v>60</v>
      </c>
      <c r="F3" s="30" t="s">
        <v>61</v>
      </c>
      <c r="G3" s="30" t="s">
        <v>62</v>
      </c>
      <c r="H3" s="78" t="s">
        <v>63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64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65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 x14ac:dyDescent="0.15">
      <c r="A4" s="29" t="s">
        <v>66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67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68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69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70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71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72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73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74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75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76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77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 x14ac:dyDescent="0.15">
      <c r="A5" s="29" t="s">
        <v>78</v>
      </c>
      <c r="B5" s="32"/>
      <c r="C5" s="32"/>
      <c r="D5" s="32"/>
      <c r="E5" s="32"/>
      <c r="F5" s="32"/>
      <c r="G5" s="32"/>
      <c r="H5" s="33" t="s">
        <v>79</v>
      </c>
      <c r="I5" s="33" t="s">
        <v>80</v>
      </c>
      <c r="J5" s="33" t="s">
        <v>81</v>
      </c>
      <c r="K5" s="33" t="s">
        <v>82</v>
      </c>
      <c r="L5" s="33" t="s">
        <v>83</v>
      </c>
      <c r="M5" s="33" t="s">
        <v>84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41</v>
      </c>
      <c r="AI5" s="33" t="s">
        <v>95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95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95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95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95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95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95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95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95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95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</row>
    <row r="6" spans="1:144" s="37" customFormat="1" x14ac:dyDescent="0.15">
      <c r="A6" s="29" t="s">
        <v>106</v>
      </c>
      <c r="B6" s="34">
        <f>B7</f>
        <v>2016</v>
      </c>
      <c r="C6" s="34">
        <f t="shared" ref="C6:W6" si="3">C7</f>
        <v>194247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山梨県　忍野村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2.1</v>
      </c>
      <c r="Q6" s="35">
        <f t="shared" si="3"/>
        <v>1080</v>
      </c>
      <c r="R6" s="35">
        <f t="shared" si="3"/>
        <v>9503</v>
      </c>
      <c r="S6" s="35">
        <f t="shared" si="3"/>
        <v>25.05</v>
      </c>
      <c r="T6" s="35">
        <f t="shared" si="3"/>
        <v>379.36</v>
      </c>
      <c r="U6" s="35">
        <f t="shared" si="3"/>
        <v>198</v>
      </c>
      <c r="V6" s="35">
        <f t="shared" si="3"/>
        <v>0.32</v>
      </c>
      <c r="W6" s="35">
        <f t="shared" si="3"/>
        <v>618.75</v>
      </c>
      <c r="X6" s="36">
        <f>IF(X7="",NA(),X7)</f>
        <v>98.15</v>
      </c>
      <c r="Y6" s="36">
        <f t="shared" ref="Y6:AG6" si="4">IF(Y7="",NA(),Y7)</f>
        <v>94.74</v>
      </c>
      <c r="Z6" s="36">
        <f t="shared" si="4"/>
        <v>100</v>
      </c>
      <c r="AA6" s="36">
        <f t="shared" si="4"/>
        <v>100</v>
      </c>
      <c r="AB6" s="36">
        <f t="shared" si="4"/>
        <v>100</v>
      </c>
      <c r="AC6" s="36">
        <f t="shared" si="4"/>
        <v>70.760000000000005</v>
      </c>
      <c r="AD6" s="36">
        <f t="shared" si="4"/>
        <v>71.66</v>
      </c>
      <c r="AE6" s="36">
        <f t="shared" si="4"/>
        <v>73.06</v>
      </c>
      <c r="AF6" s="36">
        <f t="shared" si="4"/>
        <v>72.03</v>
      </c>
      <c r="AG6" s="36">
        <f t="shared" si="4"/>
        <v>72.11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5">
        <f>IF(BE7="",NA(),BE7)</f>
        <v>0</v>
      </c>
      <c r="BF6" s="35">
        <f t="shared" ref="BF6:BN6" si="7">IF(BF7="",NA(),BF7)</f>
        <v>0</v>
      </c>
      <c r="BG6" s="35">
        <f t="shared" si="7"/>
        <v>0</v>
      </c>
      <c r="BH6" s="35">
        <f t="shared" si="7"/>
        <v>0</v>
      </c>
      <c r="BI6" s="35">
        <f t="shared" si="7"/>
        <v>0</v>
      </c>
      <c r="BJ6" s="36">
        <f t="shared" si="7"/>
        <v>1496.15</v>
      </c>
      <c r="BK6" s="36">
        <f t="shared" si="7"/>
        <v>1462.56</v>
      </c>
      <c r="BL6" s="36">
        <f t="shared" si="7"/>
        <v>1486.62</v>
      </c>
      <c r="BM6" s="36">
        <f t="shared" si="7"/>
        <v>1510.14</v>
      </c>
      <c r="BN6" s="36">
        <f t="shared" si="7"/>
        <v>1595.62</v>
      </c>
      <c r="BO6" s="35" t="str">
        <f>IF(BO7="","",IF(BO7="-","【-】","【"&amp;SUBSTITUTE(TEXT(BO7,"#,##0.00"),"-","△")&amp;"】"))</f>
        <v>【1,280.76】</v>
      </c>
      <c r="BP6" s="36">
        <f>IF(BP7="",NA(),BP7)</f>
        <v>81.53</v>
      </c>
      <c r="BQ6" s="36">
        <f t="shared" ref="BQ6:BY6" si="8">IF(BQ7="",NA(),BQ7)</f>
        <v>75.180000000000007</v>
      </c>
      <c r="BR6" s="36">
        <f t="shared" si="8"/>
        <v>48.99</v>
      </c>
      <c r="BS6" s="36">
        <f t="shared" si="8"/>
        <v>34.35</v>
      </c>
      <c r="BT6" s="36">
        <f t="shared" si="8"/>
        <v>56.43</v>
      </c>
      <c r="BU6" s="36">
        <f t="shared" si="8"/>
        <v>33.01</v>
      </c>
      <c r="BV6" s="36">
        <f t="shared" si="8"/>
        <v>32.39</v>
      </c>
      <c r="BW6" s="36">
        <f t="shared" si="8"/>
        <v>24.39</v>
      </c>
      <c r="BX6" s="36">
        <f t="shared" si="8"/>
        <v>22.67</v>
      </c>
      <c r="BY6" s="36">
        <f t="shared" si="8"/>
        <v>37.92</v>
      </c>
      <c r="BZ6" s="35" t="str">
        <f>IF(BZ7="","",IF(BZ7="-","【-】","【"&amp;SUBSTITUTE(TEXT(BZ7,"#,##0.00"),"-","△")&amp;"】"))</f>
        <v>【53.06】</v>
      </c>
      <c r="CA6" s="36">
        <f>IF(CA7="",NA(),CA7)</f>
        <v>89.66</v>
      </c>
      <c r="CB6" s="36">
        <f t="shared" ref="CB6:CJ6" si="9">IF(CB7="",NA(),CB7)</f>
        <v>98.64</v>
      </c>
      <c r="CC6" s="36">
        <f t="shared" si="9"/>
        <v>153.94</v>
      </c>
      <c r="CD6" s="36">
        <f t="shared" si="9"/>
        <v>211.48</v>
      </c>
      <c r="CE6" s="36">
        <f t="shared" si="9"/>
        <v>129.25</v>
      </c>
      <c r="CF6" s="36">
        <f t="shared" si="9"/>
        <v>523.08000000000004</v>
      </c>
      <c r="CG6" s="36">
        <f t="shared" si="9"/>
        <v>530.83000000000004</v>
      </c>
      <c r="CH6" s="36">
        <f t="shared" si="9"/>
        <v>734.18</v>
      </c>
      <c r="CI6" s="36">
        <f t="shared" si="9"/>
        <v>789.62</v>
      </c>
      <c r="CJ6" s="36">
        <f t="shared" si="9"/>
        <v>423.18</v>
      </c>
      <c r="CK6" s="35" t="str">
        <f>IF(CK7="","",IF(CK7="-","【-】","【"&amp;SUBSTITUTE(TEXT(CK7,"#,##0.00"),"-","△")&amp;"】"))</f>
        <v>【314.83】</v>
      </c>
      <c r="CL6" s="36">
        <f>IF(CL7="",NA(),CL7)</f>
        <v>35.979999999999997</v>
      </c>
      <c r="CM6" s="36">
        <f t="shared" ref="CM6:CU6" si="10">IF(CM7="",NA(),CM7)</f>
        <v>38.36</v>
      </c>
      <c r="CN6" s="36">
        <f t="shared" si="10"/>
        <v>38.32</v>
      </c>
      <c r="CO6" s="36">
        <f t="shared" si="10"/>
        <v>35.6</v>
      </c>
      <c r="CP6" s="36">
        <f t="shared" si="10"/>
        <v>33.549999999999997</v>
      </c>
      <c r="CQ6" s="36">
        <f t="shared" si="10"/>
        <v>51.11</v>
      </c>
      <c r="CR6" s="36">
        <f t="shared" si="10"/>
        <v>50.49</v>
      </c>
      <c r="CS6" s="36">
        <f t="shared" si="10"/>
        <v>48.36</v>
      </c>
      <c r="CT6" s="36">
        <f t="shared" si="10"/>
        <v>48.7</v>
      </c>
      <c r="CU6" s="36">
        <f t="shared" si="10"/>
        <v>46.9</v>
      </c>
      <c r="CV6" s="35" t="str">
        <f>IF(CV7="","",IF(CV7="-","【-】","【"&amp;SUBSTITUTE(TEXT(CV7,"#,##0.00"),"-","△")&amp;"】"))</f>
        <v>【56.28】</v>
      </c>
      <c r="CW6" s="36">
        <f>IF(CW7="",NA(),CW7)</f>
        <v>99.04</v>
      </c>
      <c r="CX6" s="36">
        <f t="shared" ref="CX6:DF6" si="11">IF(CX7="",NA(),CX7)</f>
        <v>89.98</v>
      </c>
      <c r="CY6" s="36">
        <f t="shared" si="11"/>
        <v>94.71</v>
      </c>
      <c r="CZ6" s="36">
        <f t="shared" si="11"/>
        <v>89.15</v>
      </c>
      <c r="DA6" s="36">
        <f t="shared" si="11"/>
        <v>96.16</v>
      </c>
      <c r="DB6" s="36">
        <f t="shared" si="11"/>
        <v>74.16</v>
      </c>
      <c r="DC6" s="36">
        <f t="shared" si="11"/>
        <v>74.209999999999994</v>
      </c>
      <c r="DD6" s="36">
        <f t="shared" si="11"/>
        <v>75.239999999999995</v>
      </c>
      <c r="DE6" s="36">
        <f t="shared" si="11"/>
        <v>74.959999999999994</v>
      </c>
      <c r="DF6" s="36">
        <f t="shared" si="11"/>
        <v>74.63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0.37</v>
      </c>
      <c r="EJ6" s="36">
        <f t="shared" si="14"/>
        <v>0.7</v>
      </c>
      <c r="EK6" s="36">
        <f t="shared" si="14"/>
        <v>0.91</v>
      </c>
      <c r="EL6" s="36">
        <f t="shared" si="14"/>
        <v>1.26</v>
      </c>
      <c r="EM6" s="36">
        <f t="shared" si="14"/>
        <v>0.78</v>
      </c>
      <c r="EN6" s="35" t="str">
        <f>IF(EN7="","",IF(EN7="-","【-】","【"&amp;SUBSTITUTE(TEXT(EN7,"#,##0.00"),"-","△")&amp;"】"))</f>
        <v>【0.59】</v>
      </c>
    </row>
    <row r="7" spans="1:144" s="37" customFormat="1" x14ac:dyDescent="0.15">
      <c r="A7" s="29"/>
      <c r="B7" s="38">
        <v>2016</v>
      </c>
      <c r="C7" s="38">
        <v>194247</v>
      </c>
      <c r="D7" s="38">
        <v>47</v>
      </c>
      <c r="E7" s="38">
        <v>1</v>
      </c>
      <c r="F7" s="38">
        <v>0</v>
      </c>
      <c r="G7" s="38">
        <v>0</v>
      </c>
      <c r="H7" s="38" t="s">
        <v>107</v>
      </c>
      <c r="I7" s="38" t="s">
        <v>108</v>
      </c>
      <c r="J7" s="38" t="s">
        <v>109</v>
      </c>
      <c r="K7" s="38" t="s">
        <v>110</v>
      </c>
      <c r="L7" s="38" t="s">
        <v>111</v>
      </c>
      <c r="M7" s="38"/>
      <c r="N7" s="39" t="s">
        <v>112</v>
      </c>
      <c r="O7" s="39" t="s">
        <v>113</v>
      </c>
      <c r="P7" s="39">
        <v>2.1</v>
      </c>
      <c r="Q7" s="39">
        <v>1080</v>
      </c>
      <c r="R7" s="39">
        <v>9503</v>
      </c>
      <c r="S7" s="39">
        <v>25.05</v>
      </c>
      <c r="T7" s="39">
        <v>379.36</v>
      </c>
      <c r="U7" s="39">
        <v>198</v>
      </c>
      <c r="V7" s="39">
        <v>0.32</v>
      </c>
      <c r="W7" s="39">
        <v>618.75</v>
      </c>
      <c r="X7" s="39">
        <v>98.15</v>
      </c>
      <c r="Y7" s="39">
        <v>94.74</v>
      </c>
      <c r="Z7" s="39">
        <v>100</v>
      </c>
      <c r="AA7" s="39">
        <v>100</v>
      </c>
      <c r="AB7" s="39">
        <v>100</v>
      </c>
      <c r="AC7" s="39">
        <v>70.760000000000005</v>
      </c>
      <c r="AD7" s="39">
        <v>71.66</v>
      </c>
      <c r="AE7" s="39">
        <v>73.06</v>
      </c>
      <c r="AF7" s="39">
        <v>72.03</v>
      </c>
      <c r="AG7" s="39">
        <v>72.11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0</v>
      </c>
      <c r="BF7" s="39">
        <v>0</v>
      </c>
      <c r="BG7" s="39">
        <v>0</v>
      </c>
      <c r="BH7" s="39">
        <v>0</v>
      </c>
      <c r="BI7" s="39">
        <v>0</v>
      </c>
      <c r="BJ7" s="39">
        <v>1496.15</v>
      </c>
      <c r="BK7" s="39">
        <v>1462.56</v>
      </c>
      <c r="BL7" s="39">
        <v>1486.62</v>
      </c>
      <c r="BM7" s="39">
        <v>1510.14</v>
      </c>
      <c r="BN7" s="39">
        <v>1595.62</v>
      </c>
      <c r="BO7" s="39">
        <v>1280.76</v>
      </c>
      <c r="BP7" s="39">
        <v>81.53</v>
      </c>
      <c r="BQ7" s="39">
        <v>75.180000000000007</v>
      </c>
      <c r="BR7" s="39">
        <v>48.99</v>
      </c>
      <c r="BS7" s="39">
        <v>34.35</v>
      </c>
      <c r="BT7" s="39">
        <v>56.43</v>
      </c>
      <c r="BU7" s="39">
        <v>33.01</v>
      </c>
      <c r="BV7" s="39">
        <v>32.39</v>
      </c>
      <c r="BW7" s="39">
        <v>24.39</v>
      </c>
      <c r="BX7" s="39">
        <v>22.67</v>
      </c>
      <c r="BY7" s="39">
        <v>37.92</v>
      </c>
      <c r="BZ7" s="39">
        <v>53.06</v>
      </c>
      <c r="CA7" s="39">
        <v>89.66</v>
      </c>
      <c r="CB7" s="39">
        <v>98.64</v>
      </c>
      <c r="CC7" s="39">
        <v>153.94</v>
      </c>
      <c r="CD7" s="39">
        <v>211.48</v>
      </c>
      <c r="CE7" s="39">
        <v>129.25</v>
      </c>
      <c r="CF7" s="39">
        <v>523.08000000000004</v>
      </c>
      <c r="CG7" s="39">
        <v>530.83000000000004</v>
      </c>
      <c r="CH7" s="39">
        <v>734.18</v>
      </c>
      <c r="CI7" s="39">
        <v>789.62</v>
      </c>
      <c r="CJ7" s="39">
        <v>423.18</v>
      </c>
      <c r="CK7" s="39">
        <v>314.83</v>
      </c>
      <c r="CL7" s="39">
        <v>35.979999999999997</v>
      </c>
      <c r="CM7" s="39">
        <v>38.36</v>
      </c>
      <c r="CN7" s="39">
        <v>38.32</v>
      </c>
      <c r="CO7" s="39">
        <v>35.6</v>
      </c>
      <c r="CP7" s="39">
        <v>33.549999999999997</v>
      </c>
      <c r="CQ7" s="39">
        <v>51.11</v>
      </c>
      <c r="CR7" s="39">
        <v>50.49</v>
      </c>
      <c r="CS7" s="39">
        <v>48.36</v>
      </c>
      <c r="CT7" s="39">
        <v>48.7</v>
      </c>
      <c r="CU7" s="39">
        <v>46.9</v>
      </c>
      <c r="CV7" s="39">
        <v>56.28</v>
      </c>
      <c r="CW7" s="39">
        <v>99.04</v>
      </c>
      <c r="CX7" s="39">
        <v>89.98</v>
      </c>
      <c r="CY7" s="39">
        <v>94.71</v>
      </c>
      <c r="CZ7" s="39">
        <v>89.15</v>
      </c>
      <c r="DA7" s="39">
        <v>96.16</v>
      </c>
      <c r="DB7" s="39">
        <v>74.16</v>
      </c>
      <c r="DC7" s="39">
        <v>74.209999999999994</v>
      </c>
      <c r="DD7" s="39">
        <v>75.239999999999995</v>
      </c>
      <c r="DE7" s="39">
        <v>74.959999999999994</v>
      </c>
      <c r="DF7" s="39">
        <v>74.63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0.37</v>
      </c>
      <c r="EJ7" s="39">
        <v>0.7</v>
      </c>
      <c r="EK7" s="39">
        <v>0.91</v>
      </c>
      <c r="EL7" s="39">
        <v>1.26</v>
      </c>
      <c r="EM7" s="39">
        <v>0.78</v>
      </c>
      <c r="EN7" s="39">
        <v>0.59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57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2018-02-21T23:23:36Z</cp:lastPrinted>
  <dcterms:created xsi:type="dcterms:W3CDTF">2017-12-25T01:43:24Z</dcterms:created>
  <dcterms:modified xsi:type="dcterms:W3CDTF">2018-02-27T05:10:00Z</dcterms:modified>
</cp:coreProperties>
</file>