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P10" i="4"/>
  <c r="I10" i="4"/>
  <c r="B10" i="4"/>
  <c r="BB8" i="4"/>
  <c r="AT8" i="4"/>
  <c r="AL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<sst xmlns="http://schemas.openxmlformats.org/spreadsheetml/2006/main" count="232" uniqueCount="120">
  <si>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</si>
  <si>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</si>
  <si>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</si>
  <si>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</si>
  <si>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</si>
  <si>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</si>
  <si>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</si>
  <si>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</si>
  <si>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</si>
  <si>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</si>
  <si>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</si>
  <si>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</si>
  <si>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</si>
  <si>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</si>
  <si>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</si>
  <si>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</si>
  <si>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</si>
  <si>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</si>
  <si>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</si>
  <si>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</si>
  <si>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</si>
  <si>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</si>
  <si>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</si>
  <si>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</si>
  <si>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</si>
  <si>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</si>
  <si>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</si>
  <si>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</si>
  <si>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</si>
  <si>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</si>
  <si>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</si>
  <si>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</si>
  <si>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</si>
  <si>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</si>
  <si>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</si>
  <si>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</si>
  <si>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</si>
  <si>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</si>
  <si>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</si>
  <si>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</si>
  <si>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</si>
  <si>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</si>
  <si>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</si>
  <si>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</si>
  <si>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</si>
  <si>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</si>
  <si>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</si>
  <si>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</si>
  <si>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</si>
  <si>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</si>
  <si>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</si>
  <si>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</si>
  <si>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</si>
  <si>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</si>
  <si>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</si>
  <si>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</si>
  <si>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</si>
  <si>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</si>
  <si>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</si>
  <si>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</si>
  <si>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</si>
  <si>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</si>
  <si>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</si>
  <si>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</si>
  <si>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</si>
  <si>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</si>
  <si>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</si>
  <si>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</si>
  <si>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</si>
  <si>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</si>
  <si>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</si>
  <si>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</si>
  <si>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</si>
  <si>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</si>
  <si>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</si>
  <si>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</si>
  <si>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</si>
  <si>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</si>
  <si>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</si>
  <si>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</si>
  <si>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</si>
  <si>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</si>
  <si>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</si>
  <si>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</si>
  <si>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</si>
  <si>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</si>
  <si>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</si>
  <si>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</si>
  <si>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</si>
  <si>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</si>
  <si>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</si>
  <si>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</si>
  <si>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</si>
  <si>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</si>
  <si>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</si>
  <si>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</si>
  <si>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</si>
  <si>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</si>
  <si>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</si>
  <si>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</si>
  <si>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</si>
  <si>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</si>
  <si>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</si>
  <si>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</si>
  <si>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</si>
  <si>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山梨県　忍野村</t>
  </si>
  <si>
    <t>法適用</t>
  </si>
  <si>
    <t>水道事業</t>
  </si>
  <si>
    <t>末端給水事業</t>
  </si>
  <si>
    <t>A9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</si>
  <si>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</si>
  <si>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</si>
  <si>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</si>
  <si>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</si>
  <si>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</si>
  <si>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</si>
  <si>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 xml:space="preserve"> 本村の水道施設及び管路における老朽化率は、類似団体と比較すると低い水準にあるが、今後、法定耐用年数を迎える管路等の更新に向けて、経営改善を図る必要がある。</t>
    <rPh sb="54" eb="56">
      <t>カンロ</t>
    </rPh>
    <rPh sb="56" eb="57">
      <t>トウ</t>
    </rPh>
    <phoneticPr fontId="4"/>
  </si>
  <si>
    <r>
      <t xml:space="preserve"> 経営状況は累積欠損金が</t>
    </r>
    <r>
      <rPr>
        <sz val="11"/>
        <rFont val="ＭＳ ゴシック"/>
        <family val="3"/>
        <charset val="128"/>
      </rPr>
      <t>横ばいのまま減少せず</t>
    </r>
    <r>
      <rPr>
        <sz val="11"/>
        <color theme="1"/>
        <rFont val="ＭＳ ゴシック"/>
        <family val="3"/>
        <charset val="128"/>
      </rPr>
      <t xml:space="preserve">、健全とはいえない状況にあり、料金改定や有収率・普及率向上にむけた対策、経営改善計画の策定及び実行など多くの課題が山積している。
　今後は管路の老朽化も進み、このままの状況が続くと更新ができなくなることが想定され、安定的な水道水の供給にも支障をきたす恐れがある。
　本村の水道事業においては、料金改定など経常収支の経営改善が求められていることから、県及び近隣市町村との情報等を共有し、経営改善を図りたい。
</t>
    </r>
    <rPh sb="12" eb="13">
      <t>ヨコ</t>
    </rPh>
    <rPh sb="18" eb="20">
      <t>ゲンショウ</t>
    </rPh>
    <rPh sb="91" eb="93">
      <t>カンロ</t>
    </rPh>
    <phoneticPr fontId="4"/>
  </si>
  <si>
    <r>
      <t>　経営状況は累積欠損金が</t>
    </r>
    <r>
      <rPr>
        <sz val="11"/>
        <rFont val="ＭＳ ゴシック"/>
        <family val="3"/>
        <charset val="128"/>
      </rPr>
      <t>横ばいのまま減少しないなど</t>
    </r>
    <r>
      <rPr>
        <sz val="11"/>
        <color theme="1"/>
        <rFont val="ＭＳ ゴシック"/>
        <family val="3"/>
        <charset val="128"/>
      </rPr>
      <t xml:space="preserve">、健全とはいえない状況にあり、料金改定や有収率・普及率向上にむけた対策、経営改善計画の策定及び実行など多くの課題が山積している。
　今後は管路等の老朽化も進み、このままの状況が続くと更新が厳しくなることが想定され、安定的な水道水の供給にも支障をきたす恐れがある。
　本村の水道事業においては、料金改定など経常収支の経営改善が求められていることから、経営戦略の策定や県及び近隣市町村との情報等を共有し、経営改善を図りたい。
</t>
    </r>
    <rPh sb="12" eb="13">
      <t>ヨコ</t>
    </rPh>
    <rPh sb="18" eb="20">
      <t>ゲンショウ</t>
    </rPh>
    <rPh sb="94" eb="96">
      <t>カンロ</t>
    </rPh>
    <rPh sb="96" eb="97">
      <t>トウ</t>
    </rPh>
    <rPh sb="119" eb="120">
      <t>キビ</t>
    </rPh>
    <rPh sb="199" eb="201">
      <t>ケイエイ</t>
    </rPh>
    <rPh sb="201" eb="203">
      <t>センリャク</t>
    </rPh>
    <rPh sb="204" eb="206">
      <t>サクテイ</t>
    </rPh>
    <rPh sb="207" eb="208">
      <t>ケン</t>
    </rPh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</si>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</sst>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6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10" xfId="1" applyFont="1" applyBorder="1" applyAlignment="1" applyProtection="1">
      <alignment horizontal="left" vertical="top" wrapText="1"/>
      <protection locked="0"/>
    </xf>
    <xf numFmtId="0" fontId="5" fillId="0" borderId="11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12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729856"/>
        <c:axId val="108731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0.62</c:v>
                </c:pt>
                <c:pt idx="1">
                  <c:v>0.23</c:v>
                </c:pt>
                <c:pt idx="2">
                  <c:v>0.34</c:v>
                </c:pt>
                <c:pt idx="3">
                  <c:v>0.28999999999999998</c:v>
                </c:pt>
                <c:pt idx="4">
                  <c:v>0.41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729856"/>
        <c:axId val="108731776"/>
      </c:lineChart>
      <c:dateAx>
        <c:axId val="10872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731776"/>
        <c:crosses val="autoZero"/>
        <c:auto val="1"/>
        <c:lblOffset val="100"/>
        <c:baseTimeUnit val="years"/>
      </c:dateAx>
      <c:valAx>
        <c:axId val="108731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72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46.35</c:v>
                </c:pt>
                <c:pt idx="1">
                  <c:v>43.88</c:v>
                </c:pt>
                <c:pt idx="2">
                  <c:v>44.73</c:v>
                </c:pt>
                <c:pt idx="3">
                  <c:v>46.13</c:v>
                </c:pt>
                <c:pt idx="4">
                  <c:v>49.06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158400"/>
        <c:axId val="111160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40.119999999999997</c:v>
                </c:pt>
                <c:pt idx="1">
                  <c:v>41.24</c:v>
                </c:pt>
                <c:pt idx="2">
                  <c:v>40.700000000000003</c:v>
                </c:pt>
                <c:pt idx="3">
                  <c:v>39.909999999999997</c:v>
                </c:pt>
                <c:pt idx="4">
                  <c:v>41.09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58400"/>
        <c:axId val="111160320"/>
      </c:lineChart>
      <c:dateAx>
        <c:axId val="111158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160320"/>
        <c:crosses val="autoZero"/>
        <c:auto val="1"/>
        <c:lblOffset val="100"/>
        <c:baseTimeUnit val="years"/>
      </c:dateAx>
      <c:valAx>
        <c:axId val="111160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158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72.75</c:v>
                </c:pt>
                <c:pt idx="1">
                  <c:v>78.17</c:v>
                </c:pt>
                <c:pt idx="2">
                  <c:v>79.39</c:v>
                </c:pt>
                <c:pt idx="3">
                  <c:v>76.84</c:v>
                </c:pt>
                <c:pt idx="4">
                  <c:v>77.930000000000007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215360"/>
        <c:axId val="111217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76.87</c:v>
                </c:pt>
                <c:pt idx="1">
                  <c:v>74.900000000000006</c:v>
                </c:pt>
                <c:pt idx="2">
                  <c:v>74.61</c:v>
                </c:pt>
                <c:pt idx="3">
                  <c:v>75.62</c:v>
                </c:pt>
                <c:pt idx="4">
                  <c:v>75.91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215360"/>
        <c:axId val="111217280"/>
      </c:lineChart>
      <c:dateAx>
        <c:axId val="111215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217280"/>
        <c:crosses val="autoZero"/>
        <c:auto val="1"/>
        <c:lblOffset val="100"/>
        <c:baseTimeUnit val="years"/>
      </c:dateAx>
      <c:valAx>
        <c:axId val="111217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215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62.36</c:v>
                </c:pt>
                <c:pt idx="1">
                  <c:v>62.13</c:v>
                </c:pt>
                <c:pt idx="2">
                  <c:v>59.93</c:v>
                </c:pt>
                <c:pt idx="3">
                  <c:v>62.39</c:v>
                </c:pt>
                <c:pt idx="4">
                  <c:v>66.09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721280"/>
        <c:axId val="108723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100.73</c:v>
                </c:pt>
                <c:pt idx="1">
                  <c:v>109.5</c:v>
                </c:pt>
                <c:pt idx="2">
                  <c:v>106.28</c:v>
                </c:pt>
                <c:pt idx="3">
                  <c:v>108.35</c:v>
                </c:pt>
                <c:pt idx="4">
                  <c:v>114.74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721280"/>
        <c:axId val="108723200"/>
      </c:lineChart>
      <c:dateAx>
        <c:axId val="108721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723200"/>
        <c:crosses val="autoZero"/>
        <c:auto val="1"/>
        <c:lblOffset val="100"/>
        <c:baseTimeUnit val="years"/>
      </c:dateAx>
      <c:valAx>
        <c:axId val="1087232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721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59.14</c:v>
                </c:pt>
                <c:pt idx="1">
                  <c:v>37.450000000000003</c:v>
                </c:pt>
                <c:pt idx="2">
                  <c:v>39.5</c:v>
                </c:pt>
                <c:pt idx="3">
                  <c:v>41.33</c:v>
                </c:pt>
                <c:pt idx="4">
                  <c:v>43.21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794624"/>
        <c:axId val="108796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38.520000000000003</c:v>
                </c:pt>
                <c:pt idx="1">
                  <c:v>39.049999999999997</c:v>
                </c:pt>
                <c:pt idx="2">
                  <c:v>50.44</c:v>
                </c:pt>
                <c:pt idx="3">
                  <c:v>51.44</c:v>
                </c:pt>
                <c:pt idx="4">
                  <c:v>52.4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794624"/>
        <c:axId val="108796544"/>
      </c:lineChart>
      <c:dateAx>
        <c:axId val="108794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796544"/>
        <c:crosses val="autoZero"/>
        <c:auto val="1"/>
        <c:lblOffset val="100"/>
        <c:baseTimeUnit val="years"/>
      </c:dateAx>
      <c:valAx>
        <c:axId val="108796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794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813696"/>
        <c:axId val="108832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6.76</c:v>
                </c:pt>
                <c:pt idx="1">
                  <c:v>8.18</c:v>
                </c:pt>
                <c:pt idx="2">
                  <c:v>9.64</c:v>
                </c:pt>
                <c:pt idx="3">
                  <c:v>11.68</c:v>
                </c:pt>
                <c:pt idx="4">
                  <c:v>14.01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813696"/>
        <c:axId val="108832256"/>
      </c:lineChart>
      <c:dateAx>
        <c:axId val="108813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832256"/>
        <c:crosses val="autoZero"/>
        <c:auto val="1"/>
        <c:lblOffset val="100"/>
        <c:baseTimeUnit val="years"/>
      </c:dateAx>
      <c:valAx>
        <c:axId val="108832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813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2205.3200000000002</c:v>
                </c:pt>
                <c:pt idx="1">
                  <c:v>2312.2600000000002</c:v>
                </c:pt>
                <c:pt idx="2">
                  <c:v>1134.0999999999999</c:v>
                </c:pt>
                <c:pt idx="3">
                  <c:v>1224.1500000000001</c:v>
                </c:pt>
                <c:pt idx="4">
                  <c:v>1210.52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982656"/>
        <c:axId val="110984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50.06</c:v>
                </c:pt>
                <c:pt idx="1">
                  <c:v>44.3</c:v>
                </c:pt>
                <c:pt idx="2">
                  <c:v>32.31</c:v>
                </c:pt>
                <c:pt idx="3">
                  <c:v>26.85</c:v>
                </c:pt>
                <c:pt idx="4">
                  <c:v>27.19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982656"/>
        <c:axId val="110984576"/>
      </c:lineChart>
      <c:dateAx>
        <c:axId val="110982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984576"/>
        <c:crosses val="autoZero"/>
        <c:auto val="1"/>
        <c:lblOffset val="100"/>
        <c:baseTimeUnit val="years"/>
      </c:dateAx>
      <c:valAx>
        <c:axId val="1109845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982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350.38</c:v>
                </c:pt>
                <c:pt idx="1">
                  <c:v>2713.72</c:v>
                </c:pt>
                <c:pt idx="2">
                  <c:v>407.07</c:v>
                </c:pt>
                <c:pt idx="3">
                  <c:v>659.25</c:v>
                </c:pt>
                <c:pt idx="4">
                  <c:v>576.03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548032"/>
        <c:axId val="103549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2322.9699999999998</c:v>
                </c:pt>
                <c:pt idx="1">
                  <c:v>2098.87</c:v>
                </c:pt>
                <c:pt idx="2">
                  <c:v>571.29999999999995</c:v>
                </c:pt>
                <c:pt idx="3">
                  <c:v>527.82000000000005</c:v>
                </c:pt>
                <c:pt idx="4">
                  <c:v>477.44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548032"/>
        <c:axId val="103549952"/>
      </c:lineChart>
      <c:dateAx>
        <c:axId val="103548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549952"/>
        <c:crosses val="autoZero"/>
        <c:auto val="1"/>
        <c:lblOffset val="100"/>
        <c:baseTimeUnit val="years"/>
      </c:dateAx>
      <c:valAx>
        <c:axId val="1035499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548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277.48</c:v>
                </c:pt>
                <c:pt idx="1">
                  <c:v>217.88</c:v>
                </c:pt>
                <c:pt idx="2">
                  <c:v>150.9</c:v>
                </c:pt>
                <c:pt idx="3">
                  <c:v>91.37</c:v>
                </c:pt>
                <c:pt idx="4">
                  <c:v>36.61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566336"/>
        <c:axId val="103584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547.41999999999996</c:v>
                </c:pt>
                <c:pt idx="1">
                  <c:v>536.9</c:v>
                </c:pt>
                <c:pt idx="2">
                  <c:v>495.43</c:v>
                </c:pt>
                <c:pt idx="3">
                  <c:v>488.5</c:v>
                </c:pt>
                <c:pt idx="4">
                  <c:v>485.75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566336"/>
        <c:axId val="103584896"/>
      </c:lineChart>
      <c:dateAx>
        <c:axId val="103566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584896"/>
        <c:crosses val="autoZero"/>
        <c:auto val="1"/>
        <c:lblOffset val="100"/>
        <c:baseTimeUnit val="years"/>
      </c:dateAx>
      <c:valAx>
        <c:axId val="103584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566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60.45</c:v>
                </c:pt>
                <c:pt idx="1">
                  <c:v>58.71</c:v>
                </c:pt>
                <c:pt idx="2">
                  <c:v>49.57</c:v>
                </c:pt>
                <c:pt idx="3">
                  <c:v>52.82</c:v>
                </c:pt>
                <c:pt idx="4">
                  <c:v>55.88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085824"/>
        <c:axId val="111092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80.62</c:v>
                </c:pt>
                <c:pt idx="1">
                  <c:v>80.010000000000005</c:v>
                </c:pt>
                <c:pt idx="2">
                  <c:v>81.900000000000006</c:v>
                </c:pt>
                <c:pt idx="3">
                  <c:v>82.42</c:v>
                </c:pt>
                <c:pt idx="4">
                  <c:v>83.59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085824"/>
        <c:axId val="111092096"/>
      </c:lineChart>
      <c:dateAx>
        <c:axId val="111085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092096"/>
        <c:crosses val="autoZero"/>
        <c:auto val="1"/>
        <c:lblOffset val="100"/>
        <c:baseTimeUnit val="years"/>
      </c:dateAx>
      <c:valAx>
        <c:axId val="111092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085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129.21</c:v>
                </c:pt>
                <c:pt idx="1">
                  <c:v>128.61000000000001</c:v>
                </c:pt>
                <c:pt idx="2">
                  <c:v>151.81</c:v>
                </c:pt>
                <c:pt idx="3">
                  <c:v>140.85</c:v>
                </c:pt>
                <c:pt idx="4">
                  <c:v>132.78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126016"/>
        <c:axId val="111127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229.31</c:v>
                </c:pt>
                <c:pt idx="1">
                  <c:v>232.46</c:v>
                </c:pt>
                <c:pt idx="2">
                  <c:v>227.97</c:v>
                </c:pt>
                <c:pt idx="3">
                  <c:v>226.99</c:v>
                </c:pt>
                <c:pt idx="4">
                  <c:v>230.22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26016"/>
        <c:axId val="111127936"/>
      </c:lineChart>
      <c:dateAx>
        <c:axId val="111126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127936"/>
        <c:crosses val="autoZero"/>
        <c:auto val="1"/>
        <c:lblOffset val="100"/>
        <c:baseTimeUnit val="years"/>
      </c:dateAx>
      <c:valAx>
        <c:axId val="111127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126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【163.27】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U1" zoomScale="75" zoomScaleNormal="75" workbookViewId="0">
      <selection activeCell="AI10" sqref="AI10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5" t="s">
        <v>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</row>
    <row r="3" spans="1:78" ht="9.75" customHeight="1" x14ac:dyDescent="0.15">
      <c r="A3" s="2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</row>
    <row r="4" spans="1:78" ht="9.75" customHeight="1" x14ac:dyDescent="0.15">
      <c r="A4" s="2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86" t="str">
        <f>データ!H6</f>
        <v>山梨県　忍野村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7"/>
      <c r="AE6" s="87"/>
      <c r="AF6" s="87"/>
      <c r="AG6" s="87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5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 x14ac:dyDescent="0.15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末端給水事業</v>
      </c>
      <c r="Q8" s="83"/>
      <c r="R8" s="83"/>
      <c r="S8" s="83"/>
      <c r="T8" s="83"/>
      <c r="U8" s="83"/>
      <c r="V8" s="83"/>
      <c r="W8" s="83" t="str">
        <f>データ!$L$6</f>
        <v>A9</v>
      </c>
      <c r="X8" s="83"/>
      <c r="Y8" s="83"/>
      <c r="Z8" s="83"/>
      <c r="AA8" s="83"/>
      <c r="AB8" s="83"/>
      <c r="AC8" s="83"/>
      <c r="AD8" s="84" t="s">
        <v>119</v>
      </c>
      <c r="AE8" s="84"/>
      <c r="AF8" s="84"/>
      <c r="AG8" s="84"/>
      <c r="AH8" s="84"/>
      <c r="AI8" s="84"/>
      <c r="AJ8" s="84"/>
      <c r="AK8" s="5"/>
      <c r="AL8" s="71">
        <f>データ!$R$6</f>
        <v>9503</v>
      </c>
      <c r="AM8" s="71"/>
      <c r="AN8" s="71"/>
      <c r="AO8" s="71"/>
      <c r="AP8" s="71"/>
      <c r="AQ8" s="71"/>
      <c r="AR8" s="71"/>
      <c r="AS8" s="71"/>
      <c r="AT8" s="67">
        <f>データ!$S$6</f>
        <v>25.05</v>
      </c>
      <c r="AU8" s="68"/>
      <c r="AV8" s="68"/>
      <c r="AW8" s="68"/>
      <c r="AX8" s="68"/>
      <c r="AY8" s="68"/>
      <c r="AZ8" s="68"/>
      <c r="BA8" s="68"/>
      <c r="BB8" s="70">
        <f>データ!$T$6</f>
        <v>379.36</v>
      </c>
      <c r="BC8" s="70"/>
      <c r="BD8" s="70"/>
      <c r="BE8" s="70"/>
      <c r="BF8" s="70"/>
      <c r="BG8" s="70"/>
      <c r="BH8" s="70"/>
      <c r="BI8" s="70"/>
      <c r="BJ8" s="4"/>
      <c r="BK8" s="4"/>
      <c r="BL8" s="74" t="s">
        <v>10</v>
      </c>
      <c r="BM8" s="75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 x14ac:dyDescent="0.15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5"/>
      <c r="AI9" s="5"/>
      <c r="AJ9" s="5"/>
      <c r="AK9" s="5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4"/>
      <c r="BK9" s="4"/>
      <c r="BL9" s="65" t="s">
        <v>19</v>
      </c>
      <c r="BM9" s="66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 x14ac:dyDescent="0.15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98.07</v>
      </c>
      <c r="J10" s="68"/>
      <c r="K10" s="68"/>
      <c r="L10" s="68"/>
      <c r="M10" s="68"/>
      <c r="N10" s="68"/>
      <c r="O10" s="69"/>
      <c r="P10" s="70">
        <f>データ!$P$6</f>
        <v>47.82</v>
      </c>
      <c r="Q10" s="70"/>
      <c r="R10" s="70"/>
      <c r="S10" s="70"/>
      <c r="T10" s="70"/>
      <c r="U10" s="70"/>
      <c r="V10" s="70"/>
      <c r="W10" s="71">
        <f>データ!$Q$6</f>
        <v>1080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5"/>
      <c r="AI10" s="5"/>
      <c r="AJ10" s="5"/>
      <c r="AK10" s="5"/>
      <c r="AL10" s="71">
        <f>データ!$U$6</f>
        <v>4517</v>
      </c>
      <c r="AM10" s="71"/>
      <c r="AN10" s="71"/>
      <c r="AO10" s="71"/>
      <c r="AP10" s="71"/>
      <c r="AQ10" s="71"/>
      <c r="AR10" s="71"/>
      <c r="AS10" s="71"/>
      <c r="AT10" s="67">
        <f>データ!$V$6</f>
        <v>8.0500000000000007</v>
      </c>
      <c r="AU10" s="68"/>
      <c r="AV10" s="68"/>
      <c r="AW10" s="68"/>
      <c r="AX10" s="68"/>
      <c r="AY10" s="68"/>
      <c r="AZ10" s="68"/>
      <c r="BA10" s="68"/>
      <c r="BB10" s="70">
        <f>データ!$W$6</f>
        <v>561.12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50" t="s">
        <v>117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2"/>
    </row>
    <row r="17" spans="1:78" ht="13.5" customHeight="1" x14ac:dyDescent="0.15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50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</row>
    <row r="18" spans="1:78" ht="13.5" customHeight="1" x14ac:dyDescent="0.15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50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2"/>
    </row>
    <row r="19" spans="1:78" ht="13.5" customHeight="1" x14ac:dyDescent="0.15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2"/>
    </row>
    <row r="20" spans="1:78" ht="13.5" customHeight="1" x14ac:dyDescent="0.15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2"/>
    </row>
    <row r="21" spans="1:78" ht="13.5" customHeight="1" x14ac:dyDescent="0.15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2"/>
    </row>
    <row r="22" spans="1:78" ht="13.5" customHeight="1" x14ac:dyDescent="0.15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2"/>
    </row>
    <row r="23" spans="1:78" ht="13.5" customHeight="1" x14ac:dyDescent="0.15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2"/>
    </row>
    <row r="24" spans="1:78" ht="13.5" customHeight="1" x14ac:dyDescent="0.15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50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2"/>
    </row>
    <row r="25" spans="1:78" ht="13.5" customHeight="1" x14ac:dyDescent="0.15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2"/>
    </row>
    <row r="26" spans="1:78" ht="13.5" customHeight="1" x14ac:dyDescent="0.15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50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2"/>
    </row>
    <row r="27" spans="1:78" ht="13.5" customHeight="1" x14ac:dyDescent="0.15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50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2"/>
    </row>
    <row r="28" spans="1:78" ht="13.5" customHeight="1" x14ac:dyDescent="0.15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50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2"/>
    </row>
    <row r="29" spans="1:78" ht="13.5" customHeight="1" x14ac:dyDescent="0.15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50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2"/>
    </row>
    <row r="30" spans="1:78" ht="13.5" customHeight="1" x14ac:dyDescent="0.15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50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2"/>
    </row>
    <row r="31" spans="1:78" ht="13.5" customHeight="1" x14ac:dyDescent="0.15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50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</row>
    <row r="32" spans="1:78" ht="13.5" customHeight="1" x14ac:dyDescent="0.15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50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</row>
    <row r="33" spans="1:78" ht="13.5" customHeight="1" x14ac:dyDescent="0.15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50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2"/>
    </row>
    <row r="34" spans="1:78" ht="13.5" customHeight="1" x14ac:dyDescent="0.15">
      <c r="A34" s="2"/>
      <c r="B34" s="18"/>
      <c r="C34" s="56" t="s">
        <v>26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20"/>
      <c r="R34" s="56" t="s">
        <v>27</v>
      </c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20"/>
      <c r="AG34" s="56" t="s">
        <v>28</v>
      </c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20"/>
      <c r="AV34" s="56" t="s">
        <v>29</v>
      </c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19"/>
      <c r="BK34" s="2"/>
      <c r="BL34" s="50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</row>
    <row r="35" spans="1:78" ht="13.5" customHeight="1" x14ac:dyDescent="0.15">
      <c r="A35" s="2"/>
      <c r="B35" s="18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20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20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20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19"/>
      <c r="BK35" s="2"/>
      <c r="BL35" s="50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2"/>
    </row>
    <row r="36" spans="1:78" ht="13.5" customHeight="1" x14ac:dyDescent="0.15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2"/>
    </row>
    <row r="37" spans="1:78" ht="13.5" customHeight="1" x14ac:dyDescent="0.15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50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</row>
    <row r="38" spans="1:78" ht="13.5" customHeight="1" x14ac:dyDescent="0.15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50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2"/>
    </row>
    <row r="39" spans="1:78" ht="13.5" customHeight="1" x14ac:dyDescent="0.15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50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</row>
    <row r="40" spans="1:78" ht="13.5" customHeight="1" x14ac:dyDescent="0.15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50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2"/>
    </row>
    <row r="41" spans="1:78" ht="13.5" customHeight="1" x14ac:dyDescent="0.15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50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2"/>
    </row>
    <row r="42" spans="1:78" ht="13.5" customHeight="1" x14ac:dyDescent="0.15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50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2"/>
    </row>
    <row r="43" spans="1:78" ht="13.5" customHeight="1" x14ac:dyDescent="0.15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50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2"/>
    </row>
    <row r="44" spans="1:78" ht="13.5" customHeight="1" x14ac:dyDescent="0.15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44" t="s">
        <v>30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50" t="s">
        <v>116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5" customHeight="1" x14ac:dyDescent="0.15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5" customHeight="1" x14ac:dyDescent="0.15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5" customHeight="1" x14ac:dyDescent="0.15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5" customHeight="1" x14ac:dyDescent="0.15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5" customHeight="1" x14ac:dyDescent="0.15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5" customHeight="1" x14ac:dyDescent="0.15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5" customHeight="1" x14ac:dyDescent="0.15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5" customHeight="1" x14ac:dyDescent="0.15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5" customHeight="1" x14ac:dyDescent="0.15">
      <c r="A56" s="2"/>
      <c r="B56" s="18"/>
      <c r="C56" s="56" t="s">
        <v>31</v>
      </c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20"/>
      <c r="R56" s="56" t="s">
        <v>32</v>
      </c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20"/>
      <c r="AG56" s="56" t="s">
        <v>33</v>
      </c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20"/>
      <c r="AV56" s="56" t="s">
        <v>34</v>
      </c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19"/>
      <c r="BK56" s="2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5" customHeight="1" x14ac:dyDescent="0.15">
      <c r="A57" s="2"/>
      <c r="B57" s="18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20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20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20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19"/>
      <c r="BK57" s="2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5" customHeight="1" x14ac:dyDescent="0.15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5" customHeight="1" x14ac:dyDescent="0.15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5" customHeight="1" x14ac:dyDescent="0.15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5" customHeight="1" x14ac:dyDescent="0.15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5" customHeight="1" x14ac:dyDescent="0.15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44" t="s">
        <v>36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50" t="s">
        <v>118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 x14ac:dyDescent="0.15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 x14ac:dyDescent="0.15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 x14ac:dyDescent="0.15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 x14ac:dyDescent="0.15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 x14ac:dyDescent="0.15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 x14ac:dyDescent="0.15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 x14ac:dyDescent="0.15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 x14ac:dyDescent="0.15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 x14ac:dyDescent="0.15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 x14ac:dyDescent="0.15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 x14ac:dyDescent="0.15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 x14ac:dyDescent="0.15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 x14ac:dyDescent="0.15">
      <c r="A79" s="2"/>
      <c r="B79" s="18"/>
      <c r="C79" s="56" t="s">
        <v>37</v>
      </c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20"/>
      <c r="V79" s="20"/>
      <c r="W79" s="56" t="s">
        <v>38</v>
      </c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20"/>
      <c r="AP79" s="20"/>
      <c r="AQ79" s="56" t="s">
        <v>39</v>
      </c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"/>
      <c r="BJ79" s="19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 x14ac:dyDescent="0.15">
      <c r="A80" s="2"/>
      <c r="B80" s="18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20"/>
      <c r="V80" s="20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20"/>
      <c r="AP80" s="20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"/>
      <c r="BJ80" s="19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 x14ac:dyDescent="0.15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62.2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 x14ac:dyDescent="0.15">
      <c r="C83" s="26" t="s">
        <v>40</v>
      </c>
    </row>
    <row r="84" spans="1:78" hidden="1" x14ac:dyDescent="0.15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 x14ac:dyDescent="0.15">
      <c r="B85" s="27"/>
      <c r="C85" s="27"/>
      <c r="D85" s="27"/>
      <c r="E85" s="27" t="str">
        <f>データ!AH6</f>
        <v>【114.35】</v>
      </c>
      <c r="F85" s="27" t="str">
        <f>データ!AS6</f>
        <v>【0.79】</v>
      </c>
      <c r="G85" s="27" t="str">
        <f>データ!BD6</f>
        <v>【262.87】</v>
      </c>
      <c r="H85" s="27" t="str">
        <f>データ!BO6</f>
        <v>【270.87】</v>
      </c>
      <c r="I85" s="27" t="str">
        <f>データ!BZ6</f>
        <v>【105.59】</v>
      </c>
      <c r="J85" s="27" t="str">
        <f>データ!CK6</f>
        <v>【163.27】</v>
      </c>
      <c r="K85" s="27" t="str">
        <f>データ!CV6</f>
        <v>【59.94】</v>
      </c>
      <c r="L85" s="27" t="str">
        <f>データ!DG6</f>
        <v>【90.22】</v>
      </c>
      <c r="M85" s="27" t="str">
        <f>データ!DR6</f>
        <v>【47.91】</v>
      </c>
      <c r="N85" s="27" t="str">
        <f>データ!EC6</f>
        <v>【15.00】</v>
      </c>
      <c r="O85" s="27" t="str">
        <f>データ!EN6</f>
        <v>【0.76】</v>
      </c>
    </row>
  </sheetData>
  <sheetProtection password="B319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V1" workbookViewId="0">
      <selection activeCell="X4" sqref="X4:AH4"/>
    </sheetView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4" x14ac:dyDescent="0.15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89" t="s">
        <v>62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95" t="s">
        <v>63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64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 x14ac:dyDescent="0.15">
      <c r="A4" s="29" t="s">
        <v>65</v>
      </c>
      <c r="B4" s="31"/>
      <c r="C4" s="31"/>
      <c r="D4" s="31"/>
      <c r="E4" s="31"/>
      <c r="F4" s="31"/>
      <c r="G4" s="31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66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67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68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69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70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71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72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73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74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75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76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 x14ac:dyDescent="0.15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5</v>
      </c>
      <c r="N5" s="33" t="s">
        <v>83</v>
      </c>
      <c r="O5" s="33" t="s">
        <v>84</v>
      </c>
      <c r="P5" s="33" t="s">
        <v>85</v>
      </c>
      <c r="Q5" s="33" t="s">
        <v>86</v>
      </c>
      <c r="R5" s="33" t="s">
        <v>87</v>
      </c>
      <c r="S5" s="33" t="s">
        <v>88</v>
      </c>
      <c r="T5" s="33" t="s">
        <v>89</v>
      </c>
      <c r="U5" s="33" t="s">
        <v>90</v>
      </c>
      <c r="V5" s="33" t="s">
        <v>91</v>
      </c>
      <c r="W5" s="33" t="s">
        <v>92</v>
      </c>
      <c r="X5" s="33" t="s">
        <v>93</v>
      </c>
      <c r="Y5" s="33" t="s">
        <v>94</v>
      </c>
      <c r="Z5" s="33" t="s">
        <v>95</v>
      </c>
      <c r="AA5" s="33" t="s">
        <v>96</v>
      </c>
      <c r="AB5" s="33" t="s">
        <v>97</v>
      </c>
      <c r="AC5" s="33" t="s">
        <v>98</v>
      </c>
      <c r="AD5" s="33" t="s">
        <v>99</v>
      </c>
      <c r="AE5" s="33" t="s">
        <v>100</v>
      </c>
      <c r="AF5" s="33" t="s">
        <v>101</v>
      </c>
      <c r="AG5" s="33" t="s">
        <v>102</v>
      </c>
      <c r="AH5" s="33" t="s">
        <v>41</v>
      </c>
      <c r="AI5" s="33" t="s">
        <v>93</v>
      </c>
      <c r="AJ5" s="33" t="s">
        <v>94</v>
      </c>
      <c r="AK5" s="33" t="s">
        <v>95</v>
      </c>
      <c r="AL5" s="33" t="s">
        <v>96</v>
      </c>
      <c r="AM5" s="33" t="s">
        <v>97</v>
      </c>
      <c r="AN5" s="33" t="s">
        <v>98</v>
      </c>
      <c r="AO5" s="33" t="s">
        <v>99</v>
      </c>
      <c r="AP5" s="33" t="s">
        <v>100</v>
      </c>
      <c r="AQ5" s="33" t="s">
        <v>101</v>
      </c>
      <c r="AR5" s="33" t="s">
        <v>102</v>
      </c>
      <c r="AS5" s="33" t="s">
        <v>103</v>
      </c>
      <c r="AT5" s="33" t="s">
        <v>93</v>
      </c>
      <c r="AU5" s="33" t="s">
        <v>94</v>
      </c>
      <c r="AV5" s="33" t="s">
        <v>95</v>
      </c>
      <c r="AW5" s="33" t="s">
        <v>96</v>
      </c>
      <c r="AX5" s="33" t="s">
        <v>97</v>
      </c>
      <c r="AY5" s="33" t="s">
        <v>98</v>
      </c>
      <c r="AZ5" s="33" t="s">
        <v>99</v>
      </c>
      <c r="BA5" s="33" t="s">
        <v>100</v>
      </c>
      <c r="BB5" s="33" t="s">
        <v>101</v>
      </c>
      <c r="BC5" s="33" t="s">
        <v>102</v>
      </c>
      <c r="BD5" s="33" t="s">
        <v>103</v>
      </c>
      <c r="BE5" s="33" t="s">
        <v>93</v>
      </c>
      <c r="BF5" s="33" t="s">
        <v>94</v>
      </c>
      <c r="BG5" s="33" t="s">
        <v>95</v>
      </c>
      <c r="BH5" s="33" t="s">
        <v>96</v>
      </c>
      <c r="BI5" s="33" t="s">
        <v>97</v>
      </c>
      <c r="BJ5" s="33" t="s">
        <v>98</v>
      </c>
      <c r="BK5" s="33" t="s">
        <v>99</v>
      </c>
      <c r="BL5" s="33" t="s">
        <v>100</v>
      </c>
      <c r="BM5" s="33" t="s">
        <v>101</v>
      </c>
      <c r="BN5" s="33" t="s">
        <v>102</v>
      </c>
      <c r="BO5" s="33" t="s">
        <v>103</v>
      </c>
      <c r="BP5" s="33" t="s">
        <v>93</v>
      </c>
      <c r="BQ5" s="33" t="s">
        <v>94</v>
      </c>
      <c r="BR5" s="33" t="s">
        <v>95</v>
      </c>
      <c r="BS5" s="33" t="s">
        <v>96</v>
      </c>
      <c r="BT5" s="33" t="s">
        <v>97</v>
      </c>
      <c r="BU5" s="33" t="s">
        <v>98</v>
      </c>
      <c r="BV5" s="33" t="s">
        <v>99</v>
      </c>
      <c r="BW5" s="33" t="s">
        <v>100</v>
      </c>
      <c r="BX5" s="33" t="s">
        <v>101</v>
      </c>
      <c r="BY5" s="33" t="s">
        <v>102</v>
      </c>
      <c r="BZ5" s="33" t="s">
        <v>103</v>
      </c>
      <c r="CA5" s="33" t="s">
        <v>93</v>
      </c>
      <c r="CB5" s="33" t="s">
        <v>94</v>
      </c>
      <c r="CC5" s="33" t="s">
        <v>95</v>
      </c>
      <c r="CD5" s="33" t="s">
        <v>96</v>
      </c>
      <c r="CE5" s="33" t="s">
        <v>97</v>
      </c>
      <c r="CF5" s="33" t="s">
        <v>98</v>
      </c>
      <c r="CG5" s="33" t="s">
        <v>99</v>
      </c>
      <c r="CH5" s="33" t="s">
        <v>100</v>
      </c>
      <c r="CI5" s="33" t="s">
        <v>101</v>
      </c>
      <c r="CJ5" s="33" t="s">
        <v>102</v>
      </c>
      <c r="CK5" s="33" t="s">
        <v>103</v>
      </c>
      <c r="CL5" s="33" t="s">
        <v>93</v>
      </c>
      <c r="CM5" s="33" t="s">
        <v>94</v>
      </c>
      <c r="CN5" s="33" t="s">
        <v>95</v>
      </c>
      <c r="CO5" s="33" t="s">
        <v>96</v>
      </c>
      <c r="CP5" s="33" t="s">
        <v>97</v>
      </c>
      <c r="CQ5" s="33" t="s">
        <v>98</v>
      </c>
      <c r="CR5" s="33" t="s">
        <v>99</v>
      </c>
      <c r="CS5" s="33" t="s">
        <v>100</v>
      </c>
      <c r="CT5" s="33" t="s">
        <v>101</v>
      </c>
      <c r="CU5" s="33" t="s">
        <v>102</v>
      </c>
      <c r="CV5" s="33" t="s">
        <v>103</v>
      </c>
      <c r="CW5" s="33" t="s">
        <v>93</v>
      </c>
      <c r="CX5" s="33" t="s">
        <v>94</v>
      </c>
      <c r="CY5" s="33" t="s">
        <v>95</v>
      </c>
      <c r="CZ5" s="33" t="s">
        <v>96</v>
      </c>
      <c r="DA5" s="33" t="s">
        <v>97</v>
      </c>
      <c r="DB5" s="33" t="s">
        <v>98</v>
      </c>
      <c r="DC5" s="33" t="s">
        <v>99</v>
      </c>
      <c r="DD5" s="33" t="s">
        <v>100</v>
      </c>
      <c r="DE5" s="33" t="s">
        <v>101</v>
      </c>
      <c r="DF5" s="33" t="s">
        <v>102</v>
      </c>
      <c r="DG5" s="33" t="s">
        <v>103</v>
      </c>
      <c r="DH5" s="33" t="s">
        <v>93</v>
      </c>
      <c r="DI5" s="33" t="s">
        <v>94</v>
      </c>
      <c r="DJ5" s="33" t="s">
        <v>95</v>
      </c>
      <c r="DK5" s="33" t="s">
        <v>96</v>
      </c>
      <c r="DL5" s="33" t="s">
        <v>97</v>
      </c>
      <c r="DM5" s="33" t="s">
        <v>98</v>
      </c>
      <c r="DN5" s="33" t="s">
        <v>99</v>
      </c>
      <c r="DO5" s="33" t="s">
        <v>100</v>
      </c>
      <c r="DP5" s="33" t="s">
        <v>101</v>
      </c>
      <c r="DQ5" s="33" t="s">
        <v>102</v>
      </c>
      <c r="DR5" s="33" t="s">
        <v>103</v>
      </c>
      <c r="DS5" s="33" t="s">
        <v>93</v>
      </c>
      <c r="DT5" s="33" t="s">
        <v>94</v>
      </c>
      <c r="DU5" s="33" t="s">
        <v>95</v>
      </c>
      <c r="DV5" s="33" t="s">
        <v>96</v>
      </c>
      <c r="DW5" s="33" t="s">
        <v>97</v>
      </c>
      <c r="DX5" s="33" t="s">
        <v>98</v>
      </c>
      <c r="DY5" s="33" t="s">
        <v>99</v>
      </c>
      <c r="DZ5" s="33" t="s">
        <v>100</v>
      </c>
      <c r="EA5" s="33" t="s">
        <v>101</v>
      </c>
      <c r="EB5" s="33" t="s">
        <v>102</v>
      </c>
      <c r="EC5" s="33" t="s">
        <v>103</v>
      </c>
      <c r="ED5" s="33" t="s">
        <v>93</v>
      </c>
      <c r="EE5" s="33" t="s">
        <v>94</v>
      </c>
      <c r="EF5" s="33" t="s">
        <v>95</v>
      </c>
      <c r="EG5" s="33" t="s">
        <v>96</v>
      </c>
      <c r="EH5" s="33" t="s">
        <v>97</v>
      </c>
      <c r="EI5" s="33" t="s">
        <v>98</v>
      </c>
      <c r="EJ5" s="33" t="s">
        <v>99</v>
      </c>
      <c r="EK5" s="33" t="s">
        <v>100</v>
      </c>
      <c r="EL5" s="33" t="s">
        <v>101</v>
      </c>
      <c r="EM5" s="33" t="s">
        <v>102</v>
      </c>
      <c r="EN5" s="33" t="s">
        <v>103</v>
      </c>
    </row>
    <row r="6" spans="1:144" s="37" customFormat="1" x14ac:dyDescent="0.15">
      <c r="A6" s="29" t="s">
        <v>104</v>
      </c>
      <c r="B6" s="34">
        <f>B7</f>
        <v>2016</v>
      </c>
      <c r="C6" s="34">
        <f t="shared" ref="C6:W6" si="3">C7</f>
        <v>194247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山梨県　忍野村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A9</v>
      </c>
      <c r="M6" s="34">
        <f t="shared" si="3"/>
        <v>0</v>
      </c>
      <c r="N6" s="35" t="str">
        <f t="shared" si="3"/>
        <v>-</v>
      </c>
      <c r="O6" s="35">
        <f t="shared" si="3"/>
        <v>98.07</v>
      </c>
      <c r="P6" s="35">
        <f t="shared" si="3"/>
        <v>47.82</v>
      </c>
      <c r="Q6" s="35">
        <f t="shared" si="3"/>
        <v>1080</v>
      </c>
      <c r="R6" s="35">
        <f t="shared" si="3"/>
        <v>9503</v>
      </c>
      <c r="S6" s="35">
        <f t="shared" si="3"/>
        <v>25.05</v>
      </c>
      <c r="T6" s="35">
        <f t="shared" si="3"/>
        <v>379.36</v>
      </c>
      <c r="U6" s="35">
        <f t="shared" si="3"/>
        <v>4517</v>
      </c>
      <c r="V6" s="35">
        <f t="shared" si="3"/>
        <v>8.0500000000000007</v>
      </c>
      <c r="W6" s="35">
        <f t="shared" si="3"/>
        <v>561.12</v>
      </c>
      <c r="X6" s="36">
        <f>IF(X7="",NA(),X7)</f>
        <v>62.36</v>
      </c>
      <c r="Y6" s="36">
        <f t="shared" ref="Y6:AG6" si="4">IF(Y7="",NA(),Y7)</f>
        <v>62.13</v>
      </c>
      <c r="Z6" s="36">
        <f t="shared" si="4"/>
        <v>59.93</v>
      </c>
      <c r="AA6" s="36">
        <f t="shared" si="4"/>
        <v>62.39</v>
      </c>
      <c r="AB6" s="36">
        <f t="shared" si="4"/>
        <v>66.09</v>
      </c>
      <c r="AC6" s="36">
        <f t="shared" si="4"/>
        <v>100.73</v>
      </c>
      <c r="AD6" s="36">
        <f t="shared" si="4"/>
        <v>109.5</v>
      </c>
      <c r="AE6" s="36">
        <f t="shared" si="4"/>
        <v>106.28</v>
      </c>
      <c r="AF6" s="36">
        <f t="shared" si="4"/>
        <v>108.35</v>
      </c>
      <c r="AG6" s="36">
        <f t="shared" si="4"/>
        <v>114.74</v>
      </c>
      <c r="AH6" s="35" t="str">
        <f>IF(AH7="","",IF(AH7="-","【-】","【"&amp;SUBSTITUTE(TEXT(AH7,"#,##0.00"),"-","△")&amp;"】"))</f>
        <v>【114.35】</v>
      </c>
      <c r="AI6" s="36">
        <f>IF(AI7="",NA(),AI7)</f>
        <v>2205.3200000000002</v>
      </c>
      <c r="AJ6" s="36">
        <f t="shared" ref="AJ6:AR6" si="5">IF(AJ7="",NA(),AJ7)</f>
        <v>2312.2600000000002</v>
      </c>
      <c r="AK6" s="36">
        <f t="shared" si="5"/>
        <v>1134.0999999999999</v>
      </c>
      <c r="AL6" s="36">
        <f t="shared" si="5"/>
        <v>1224.1500000000001</v>
      </c>
      <c r="AM6" s="36">
        <f t="shared" si="5"/>
        <v>1210.52</v>
      </c>
      <c r="AN6" s="36">
        <f t="shared" si="5"/>
        <v>50.06</v>
      </c>
      <c r="AO6" s="36">
        <f t="shared" si="5"/>
        <v>44.3</v>
      </c>
      <c r="AP6" s="36">
        <f t="shared" si="5"/>
        <v>32.31</v>
      </c>
      <c r="AQ6" s="36">
        <f t="shared" si="5"/>
        <v>26.85</v>
      </c>
      <c r="AR6" s="36">
        <f t="shared" si="5"/>
        <v>27.19</v>
      </c>
      <c r="AS6" s="35" t="str">
        <f>IF(AS7="","",IF(AS7="-","【-】","【"&amp;SUBSTITUTE(TEXT(AS7,"#,##0.00"),"-","△")&amp;"】"))</f>
        <v>【0.79】</v>
      </c>
      <c r="AT6" s="36">
        <f>IF(AT7="",NA(),AT7)</f>
        <v>350.38</v>
      </c>
      <c r="AU6" s="36">
        <f t="shared" ref="AU6:BC6" si="6">IF(AU7="",NA(),AU7)</f>
        <v>2713.72</v>
      </c>
      <c r="AV6" s="36">
        <f t="shared" si="6"/>
        <v>407.07</v>
      </c>
      <c r="AW6" s="36">
        <f t="shared" si="6"/>
        <v>659.25</v>
      </c>
      <c r="AX6" s="36">
        <f t="shared" si="6"/>
        <v>576.03</v>
      </c>
      <c r="AY6" s="36">
        <f t="shared" si="6"/>
        <v>2322.9699999999998</v>
      </c>
      <c r="AZ6" s="36">
        <f t="shared" si="6"/>
        <v>2098.87</v>
      </c>
      <c r="BA6" s="36">
        <f t="shared" si="6"/>
        <v>571.29999999999995</v>
      </c>
      <c r="BB6" s="36">
        <f t="shared" si="6"/>
        <v>527.82000000000005</v>
      </c>
      <c r="BC6" s="36">
        <f t="shared" si="6"/>
        <v>477.44</v>
      </c>
      <c r="BD6" s="35" t="str">
        <f>IF(BD7="","",IF(BD7="-","【-】","【"&amp;SUBSTITUTE(TEXT(BD7,"#,##0.00"),"-","△")&amp;"】"))</f>
        <v>【262.87】</v>
      </c>
      <c r="BE6" s="36">
        <f>IF(BE7="",NA(),BE7)</f>
        <v>277.48</v>
      </c>
      <c r="BF6" s="36">
        <f t="shared" ref="BF6:BN6" si="7">IF(BF7="",NA(),BF7)</f>
        <v>217.88</v>
      </c>
      <c r="BG6" s="36">
        <f t="shared" si="7"/>
        <v>150.9</v>
      </c>
      <c r="BH6" s="36">
        <f t="shared" si="7"/>
        <v>91.37</v>
      </c>
      <c r="BI6" s="36">
        <f t="shared" si="7"/>
        <v>36.61</v>
      </c>
      <c r="BJ6" s="36">
        <f t="shared" si="7"/>
        <v>547.41999999999996</v>
      </c>
      <c r="BK6" s="36">
        <f t="shared" si="7"/>
        <v>536.9</v>
      </c>
      <c r="BL6" s="36">
        <f t="shared" si="7"/>
        <v>495.43</v>
      </c>
      <c r="BM6" s="36">
        <f t="shared" si="7"/>
        <v>488.5</v>
      </c>
      <c r="BN6" s="36">
        <f t="shared" si="7"/>
        <v>485.75</v>
      </c>
      <c r="BO6" s="35" t="str">
        <f>IF(BO7="","",IF(BO7="-","【-】","【"&amp;SUBSTITUTE(TEXT(BO7,"#,##0.00"),"-","△")&amp;"】"))</f>
        <v>【270.87】</v>
      </c>
      <c r="BP6" s="36">
        <f>IF(BP7="",NA(),BP7)</f>
        <v>60.45</v>
      </c>
      <c r="BQ6" s="36">
        <f t="shared" ref="BQ6:BY6" si="8">IF(BQ7="",NA(),BQ7)</f>
        <v>58.71</v>
      </c>
      <c r="BR6" s="36">
        <f t="shared" si="8"/>
        <v>49.57</v>
      </c>
      <c r="BS6" s="36">
        <f t="shared" si="8"/>
        <v>52.82</v>
      </c>
      <c r="BT6" s="36">
        <f t="shared" si="8"/>
        <v>55.88</v>
      </c>
      <c r="BU6" s="36">
        <f t="shared" si="8"/>
        <v>80.62</v>
      </c>
      <c r="BV6" s="36">
        <f t="shared" si="8"/>
        <v>80.010000000000005</v>
      </c>
      <c r="BW6" s="36">
        <f t="shared" si="8"/>
        <v>81.900000000000006</v>
      </c>
      <c r="BX6" s="36">
        <f t="shared" si="8"/>
        <v>82.42</v>
      </c>
      <c r="BY6" s="36">
        <f t="shared" si="8"/>
        <v>83.59</v>
      </c>
      <c r="BZ6" s="35" t="str">
        <f>IF(BZ7="","",IF(BZ7="-","【-】","【"&amp;SUBSTITUTE(TEXT(BZ7,"#,##0.00"),"-","△")&amp;"】"))</f>
        <v>【105.59】</v>
      </c>
      <c r="CA6" s="36">
        <f>IF(CA7="",NA(),CA7)</f>
        <v>129.21</v>
      </c>
      <c r="CB6" s="36">
        <f t="shared" ref="CB6:CJ6" si="9">IF(CB7="",NA(),CB7)</f>
        <v>128.61000000000001</v>
      </c>
      <c r="CC6" s="36">
        <f t="shared" si="9"/>
        <v>151.81</v>
      </c>
      <c r="CD6" s="36">
        <f t="shared" si="9"/>
        <v>140.85</v>
      </c>
      <c r="CE6" s="36">
        <f t="shared" si="9"/>
        <v>132.78</v>
      </c>
      <c r="CF6" s="36">
        <f t="shared" si="9"/>
        <v>229.31</v>
      </c>
      <c r="CG6" s="36">
        <f t="shared" si="9"/>
        <v>232.46</v>
      </c>
      <c r="CH6" s="36">
        <f t="shared" si="9"/>
        <v>227.97</v>
      </c>
      <c r="CI6" s="36">
        <f t="shared" si="9"/>
        <v>226.99</v>
      </c>
      <c r="CJ6" s="36">
        <f t="shared" si="9"/>
        <v>230.22</v>
      </c>
      <c r="CK6" s="35" t="str">
        <f>IF(CK7="","",IF(CK7="-","【-】","【"&amp;SUBSTITUTE(TEXT(CK7,"#,##0.00"),"-","△")&amp;"】"))</f>
        <v>【163.27】</v>
      </c>
      <c r="CL6" s="36">
        <f>IF(CL7="",NA(),CL7)</f>
        <v>46.35</v>
      </c>
      <c r="CM6" s="36">
        <f t="shared" ref="CM6:CU6" si="10">IF(CM7="",NA(),CM7)</f>
        <v>43.88</v>
      </c>
      <c r="CN6" s="36">
        <f t="shared" si="10"/>
        <v>44.73</v>
      </c>
      <c r="CO6" s="36">
        <f t="shared" si="10"/>
        <v>46.13</v>
      </c>
      <c r="CP6" s="36">
        <f t="shared" si="10"/>
        <v>49.06</v>
      </c>
      <c r="CQ6" s="36">
        <f t="shared" si="10"/>
        <v>40.119999999999997</v>
      </c>
      <c r="CR6" s="36">
        <f t="shared" si="10"/>
        <v>41.24</v>
      </c>
      <c r="CS6" s="36">
        <f t="shared" si="10"/>
        <v>40.700000000000003</v>
      </c>
      <c r="CT6" s="36">
        <f t="shared" si="10"/>
        <v>39.909999999999997</v>
      </c>
      <c r="CU6" s="36">
        <f t="shared" si="10"/>
        <v>41.09</v>
      </c>
      <c r="CV6" s="35" t="str">
        <f>IF(CV7="","",IF(CV7="-","【-】","【"&amp;SUBSTITUTE(TEXT(CV7,"#,##0.00"),"-","△")&amp;"】"))</f>
        <v>【59.94】</v>
      </c>
      <c r="CW6" s="36">
        <f>IF(CW7="",NA(),CW7)</f>
        <v>72.75</v>
      </c>
      <c r="CX6" s="36">
        <f t="shared" ref="CX6:DF6" si="11">IF(CX7="",NA(),CX7)</f>
        <v>78.17</v>
      </c>
      <c r="CY6" s="36">
        <f t="shared" si="11"/>
        <v>79.39</v>
      </c>
      <c r="CZ6" s="36">
        <f t="shared" si="11"/>
        <v>76.84</v>
      </c>
      <c r="DA6" s="36">
        <f t="shared" si="11"/>
        <v>77.930000000000007</v>
      </c>
      <c r="DB6" s="36">
        <f t="shared" si="11"/>
        <v>76.87</v>
      </c>
      <c r="DC6" s="36">
        <f t="shared" si="11"/>
        <v>74.900000000000006</v>
      </c>
      <c r="DD6" s="36">
        <f t="shared" si="11"/>
        <v>74.61</v>
      </c>
      <c r="DE6" s="36">
        <f t="shared" si="11"/>
        <v>75.62</v>
      </c>
      <c r="DF6" s="36">
        <f t="shared" si="11"/>
        <v>75.91</v>
      </c>
      <c r="DG6" s="35" t="str">
        <f>IF(DG7="","",IF(DG7="-","【-】","【"&amp;SUBSTITUTE(TEXT(DG7,"#,##0.00"),"-","△")&amp;"】"))</f>
        <v>【90.22】</v>
      </c>
      <c r="DH6" s="36">
        <f>IF(DH7="",NA(),DH7)</f>
        <v>59.14</v>
      </c>
      <c r="DI6" s="36">
        <f t="shared" ref="DI6:DQ6" si="12">IF(DI7="",NA(),DI7)</f>
        <v>37.450000000000003</v>
      </c>
      <c r="DJ6" s="36">
        <f t="shared" si="12"/>
        <v>39.5</v>
      </c>
      <c r="DK6" s="36">
        <f t="shared" si="12"/>
        <v>41.33</v>
      </c>
      <c r="DL6" s="36">
        <f t="shared" si="12"/>
        <v>43.21</v>
      </c>
      <c r="DM6" s="36">
        <f t="shared" si="12"/>
        <v>38.520000000000003</v>
      </c>
      <c r="DN6" s="36">
        <f t="shared" si="12"/>
        <v>39.049999999999997</v>
      </c>
      <c r="DO6" s="36">
        <f t="shared" si="12"/>
        <v>50.44</v>
      </c>
      <c r="DP6" s="36">
        <f t="shared" si="12"/>
        <v>51.44</v>
      </c>
      <c r="DQ6" s="36">
        <f t="shared" si="12"/>
        <v>52.4</v>
      </c>
      <c r="DR6" s="35" t="str">
        <f>IF(DR7="","",IF(DR7="-","【-】","【"&amp;SUBSTITUTE(TEXT(DR7,"#,##0.00"),"-","△")&amp;"】"))</f>
        <v>【47.91】</v>
      </c>
      <c r="DS6" s="35">
        <f>IF(DS7="",NA(),DS7)</f>
        <v>0</v>
      </c>
      <c r="DT6" s="35">
        <f t="shared" ref="DT6:EB6" si="13">IF(DT7="",NA(),DT7)</f>
        <v>0</v>
      </c>
      <c r="DU6" s="35">
        <f t="shared" si="13"/>
        <v>0</v>
      </c>
      <c r="DV6" s="35">
        <f t="shared" si="13"/>
        <v>0</v>
      </c>
      <c r="DW6" s="35">
        <f t="shared" si="13"/>
        <v>0</v>
      </c>
      <c r="DX6" s="36">
        <f t="shared" si="13"/>
        <v>6.76</v>
      </c>
      <c r="DY6" s="36">
        <f t="shared" si="13"/>
        <v>8.18</v>
      </c>
      <c r="DZ6" s="36">
        <f t="shared" si="13"/>
        <v>9.64</v>
      </c>
      <c r="EA6" s="36">
        <f t="shared" si="13"/>
        <v>11.68</v>
      </c>
      <c r="EB6" s="36">
        <f t="shared" si="13"/>
        <v>14.01</v>
      </c>
      <c r="EC6" s="35" t="str">
        <f>IF(EC7="","",IF(EC7="-","【-】","【"&amp;SUBSTITUTE(TEXT(EC7,"#,##0.00"),"-","△")&amp;"】"))</f>
        <v>【15.00】</v>
      </c>
      <c r="ED6" s="35">
        <f>IF(ED7="",NA(),ED7)</f>
        <v>0</v>
      </c>
      <c r="EE6" s="35">
        <f t="shared" ref="EE6:EM6" si="14">IF(EE7="",NA(),EE7)</f>
        <v>0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0.62</v>
      </c>
      <c r="EJ6" s="36">
        <f t="shared" si="14"/>
        <v>0.23</v>
      </c>
      <c r="EK6" s="36">
        <f t="shared" si="14"/>
        <v>0.34</v>
      </c>
      <c r="EL6" s="36">
        <f t="shared" si="14"/>
        <v>0.28999999999999998</v>
      </c>
      <c r="EM6" s="36">
        <f t="shared" si="14"/>
        <v>0.41</v>
      </c>
      <c r="EN6" s="35" t="str">
        <f>IF(EN7="","",IF(EN7="-","【-】","【"&amp;SUBSTITUTE(TEXT(EN7,"#,##0.00"),"-","△")&amp;"】"))</f>
        <v>【0.76】</v>
      </c>
    </row>
    <row r="7" spans="1:144" s="37" customFormat="1" x14ac:dyDescent="0.15">
      <c r="A7" s="29"/>
      <c r="B7" s="38">
        <v>2016</v>
      </c>
      <c r="C7" s="38">
        <v>194247</v>
      </c>
      <c r="D7" s="38">
        <v>46</v>
      </c>
      <c r="E7" s="38">
        <v>1</v>
      </c>
      <c r="F7" s="38">
        <v>0</v>
      </c>
      <c r="G7" s="38">
        <v>1</v>
      </c>
      <c r="H7" s="38" t="s">
        <v>105</v>
      </c>
      <c r="I7" s="38" t="s">
        <v>106</v>
      </c>
      <c r="J7" s="38" t="s">
        <v>107</v>
      </c>
      <c r="K7" s="38" t="s">
        <v>108</v>
      </c>
      <c r="L7" s="38" t="s">
        <v>109</v>
      </c>
      <c r="M7" s="38"/>
      <c r="N7" s="39" t="s">
        <v>110</v>
      </c>
      <c r="O7" s="39">
        <v>98.07</v>
      </c>
      <c r="P7" s="39">
        <v>47.82</v>
      </c>
      <c r="Q7" s="39">
        <v>1080</v>
      </c>
      <c r="R7" s="39">
        <v>9503</v>
      </c>
      <c r="S7" s="39">
        <v>25.05</v>
      </c>
      <c r="T7" s="39">
        <v>379.36</v>
      </c>
      <c r="U7" s="39">
        <v>4517</v>
      </c>
      <c r="V7" s="39">
        <v>8.0500000000000007</v>
      </c>
      <c r="W7" s="39">
        <v>561.12</v>
      </c>
      <c r="X7" s="39">
        <v>62.36</v>
      </c>
      <c r="Y7" s="39">
        <v>62.13</v>
      </c>
      <c r="Z7" s="39">
        <v>59.93</v>
      </c>
      <c r="AA7" s="39">
        <v>62.39</v>
      </c>
      <c r="AB7" s="39">
        <v>66.09</v>
      </c>
      <c r="AC7" s="39">
        <v>100.73</v>
      </c>
      <c r="AD7" s="39">
        <v>109.5</v>
      </c>
      <c r="AE7" s="39">
        <v>106.28</v>
      </c>
      <c r="AF7" s="39">
        <v>108.35</v>
      </c>
      <c r="AG7" s="39">
        <v>114.74</v>
      </c>
      <c r="AH7" s="39">
        <v>114.35</v>
      </c>
      <c r="AI7" s="39">
        <v>2205.3200000000002</v>
      </c>
      <c r="AJ7" s="39">
        <v>2312.2600000000002</v>
      </c>
      <c r="AK7" s="39">
        <v>1134.0999999999999</v>
      </c>
      <c r="AL7" s="39">
        <v>1224.1500000000001</v>
      </c>
      <c r="AM7" s="39">
        <v>1210.52</v>
      </c>
      <c r="AN7" s="39">
        <v>50.06</v>
      </c>
      <c r="AO7" s="39">
        <v>44.3</v>
      </c>
      <c r="AP7" s="39">
        <v>32.31</v>
      </c>
      <c r="AQ7" s="39">
        <v>26.85</v>
      </c>
      <c r="AR7" s="39">
        <v>27.19</v>
      </c>
      <c r="AS7" s="39">
        <v>0.79</v>
      </c>
      <c r="AT7" s="39">
        <v>350.38</v>
      </c>
      <c r="AU7" s="39">
        <v>2713.72</v>
      </c>
      <c r="AV7" s="39">
        <v>407.07</v>
      </c>
      <c r="AW7" s="39">
        <v>659.25</v>
      </c>
      <c r="AX7" s="39">
        <v>576.03</v>
      </c>
      <c r="AY7" s="39">
        <v>2322.9699999999998</v>
      </c>
      <c r="AZ7" s="39">
        <v>2098.87</v>
      </c>
      <c r="BA7" s="39">
        <v>571.29999999999995</v>
      </c>
      <c r="BB7" s="39">
        <v>527.82000000000005</v>
      </c>
      <c r="BC7" s="39">
        <v>477.44</v>
      </c>
      <c r="BD7" s="39">
        <v>262.87</v>
      </c>
      <c r="BE7" s="39">
        <v>277.48</v>
      </c>
      <c r="BF7" s="39">
        <v>217.88</v>
      </c>
      <c r="BG7" s="39">
        <v>150.9</v>
      </c>
      <c r="BH7" s="39">
        <v>91.37</v>
      </c>
      <c r="BI7" s="39">
        <v>36.61</v>
      </c>
      <c r="BJ7" s="39">
        <v>547.41999999999996</v>
      </c>
      <c r="BK7" s="39">
        <v>536.9</v>
      </c>
      <c r="BL7" s="39">
        <v>495.43</v>
      </c>
      <c r="BM7" s="39">
        <v>488.5</v>
      </c>
      <c r="BN7" s="39">
        <v>485.75</v>
      </c>
      <c r="BO7" s="39">
        <v>270.87</v>
      </c>
      <c r="BP7" s="39">
        <v>60.45</v>
      </c>
      <c r="BQ7" s="39">
        <v>58.71</v>
      </c>
      <c r="BR7" s="39">
        <v>49.57</v>
      </c>
      <c r="BS7" s="39">
        <v>52.82</v>
      </c>
      <c r="BT7" s="39">
        <v>55.88</v>
      </c>
      <c r="BU7" s="39">
        <v>80.62</v>
      </c>
      <c r="BV7" s="39">
        <v>80.010000000000005</v>
      </c>
      <c r="BW7" s="39">
        <v>81.900000000000006</v>
      </c>
      <c r="BX7" s="39">
        <v>82.42</v>
      </c>
      <c r="BY7" s="39">
        <v>83.59</v>
      </c>
      <c r="BZ7" s="39">
        <v>105.59</v>
      </c>
      <c r="CA7" s="39">
        <v>129.21</v>
      </c>
      <c r="CB7" s="39">
        <v>128.61000000000001</v>
      </c>
      <c r="CC7" s="39">
        <v>151.81</v>
      </c>
      <c r="CD7" s="39">
        <v>140.85</v>
      </c>
      <c r="CE7" s="39">
        <v>132.78</v>
      </c>
      <c r="CF7" s="39">
        <v>229.31</v>
      </c>
      <c r="CG7" s="39">
        <v>232.46</v>
      </c>
      <c r="CH7" s="39">
        <v>227.97</v>
      </c>
      <c r="CI7" s="39">
        <v>226.99</v>
      </c>
      <c r="CJ7" s="39">
        <v>230.22</v>
      </c>
      <c r="CK7" s="39">
        <v>163.27000000000001</v>
      </c>
      <c r="CL7" s="39">
        <v>46.35</v>
      </c>
      <c r="CM7" s="39">
        <v>43.88</v>
      </c>
      <c r="CN7" s="39">
        <v>44.73</v>
      </c>
      <c r="CO7" s="39">
        <v>46.13</v>
      </c>
      <c r="CP7" s="39">
        <v>49.06</v>
      </c>
      <c r="CQ7" s="39">
        <v>40.119999999999997</v>
      </c>
      <c r="CR7" s="39">
        <v>41.24</v>
      </c>
      <c r="CS7" s="39">
        <v>40.700000000000003</v>
      </c>
      <c r="CT7" s="39">
        <v>39.909999999999997</v>
      </c>
      <c r="CU7" s="39">
        <v>41.09</v>
      </c>
      <c r="CV7" s="39">
        <v>59.94</v>
      </c>
      <c r="CW7" s="39">
        <v>72.75</v>
      </c>
      <c r="CX7" s="39">
        <v>78.17</v>
      </c>
      <c r="CY7" s="39">
        <v>79.39</v>
      </c>
      <c r="CZ7" s="39">
        <v>76.84</v>
      </c>
      <c r="DA7" s="39">
        <v>77.930000000000007</v>
      </c>
      <c r="DB7" s="39">
        <v>76.87</v>
      </c>
      <c r="DC7" s="39">
        <v>74.900000000000006</v>
      </c>
      <c r="DD7" s="39">
        <v>74.61</v>
      </c>
      <c r="DE7" s="39">
        <v>75.62</v>
      </c>
      <c r="DF7" s="39">
        <v>75.91</v>
      </c>
      <c r="DG7" s="39">
        <v>90.22</v>
      </c>
      <c r="DH7" s="39">
        <v>59.14</v>
      </c>
      <c r="DI7" s="39">
        <v>37.450000000000003</v>
      </c>
      <c r="DJ7" s="39">
        <v>39.5</v>
      </c>
      <c r="DK7" s="39">
        <v>41.33</v>
      </c>
      <c r="DL7" s="39">
        <v>43.21</v>
      </c>
      <c r="DM7" s="39">
        <v>38.520000000000003</v>
      </c>
      <c r="DN7" s="39">
        <v>39.049999999999997</v>
      </c>
      <c r="DO7" s="39">
        <v>50.44</v>
      </c>
      <c r="DP7" s="39">
        <v>51.44</v>
      </c>
      <c r="DQ7" s="39">
        <v>52.4</v>
      </c>
      <c r="DR7" s="39">
        <v>47.91</v>
      </c>
      <c r="DS7" s="39">
        <v>0</v>
      </c>
      <c r="DT7" s="39">
        <v>0</v>
      </c>
      <c r="DU7" s="39">
        <v>0</v>
      </c>
      <c r="DV7" s="39">
        <v>0</v>
      </c>
      <c r="DW7" s="39">
        <v>0</v>
      </c>
      <c r="DX7" s="39">
        <v>6.76</v>
      </c>
      <c r="DY7" s="39">
        <v>8.18</v>
      </c>
      <c r="DZ7" s="39">
        <v>9.64</v>
      </c>
      <c r="EA7" s="39">
        <v>11.68</v>
      </c>
      <c r="EB7" s="39">
        <v>14.01</v>
      </c>
      <c r="EC7" s="39">
        <v>15</v>
      </c>
      <c r="ED7" s="39">
        <v>0</v>
      </c>
      <c r="EE7" s="39">
        <v>0</v>
      </c>
      <c r="EF7" s="39">
        <v>0</v>
      </c>
      <c r="EG7" s="39">
        <v>0</v>
      </c>
      <c r="EH7" s="39">
        <v>0</v>
      </c>
      <c r="EI7" s="39">
        <v>0.62</v>
      </c>
      <c r="EJ7" s="39">
        <v>0.23</v>
      </c>
      <c r="EK7" s="39">
        <v>0.34</v>
      </c>
      <c r="EL7" s="39">
        <v>0.28999999999999998</v>
      </c>
      <c r="EM7" s="39">
        <v>0.41</v>
      </c>
      <c r="EN7" s="39">
        <v>0.76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111</v>
      </c>
      <c r="C9" s="42" t="s">
        <v>112</v>
      </c>
      <c r="D9" s="42" t="s">
        <v>113</v>
      </c>
      <c r="E9" s="42" t="s">
        <v>114</v>
      </c>
      <c r="F9" s="42" t="s">
        <v>115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2018-02-21T00:43:54Z</cp:lastPrinted>
  <dcterms:created xsi:type="dcterms:W3CDTF">2017-12-25T01:27:59Z</dcterms:created>
  <dcterms:modified xsi:type="dcterms:W3CDTF">2018-02-27T01:13:04Z</dcterms:modified>
</cp:coreProperties>
</file>