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<sst xmlns="http://schemas.openxmlformats.org/spreadsheetml/2006/main" count="256" uniqueCount="126">
  <si>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</si>
  <si>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</si>
  <si>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</si>
  <si>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</si>
  <si>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</si>
  <si>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</si>
  <si>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</si>
  <si>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</si>
  <si>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</si>
  <si>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</si>
  <si>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</si>
  <si>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</si>
  <si>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</si>
  <si>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</si>
  <si>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</si>
  <si>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</si>
  <si>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</si>
  <si>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</si>
  <si>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</si>
  <si>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</si>
  <si>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</si>
  <si>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</si>
  <si>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</si>
  <si>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</si>
  <si>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</si>
  <si>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</si>
  <si>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</si>
  <si>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</si>
  <si>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</si>
  <si>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</si>
  <si>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</si>
  <si>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</si>
  <si>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</si>
  <si>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</si>
  <si>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</si>
  <si>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</si>
  <si>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</si>
  <si>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</si>
  <si>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</si>
  <si>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</si>
  <si>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</si>
  <si>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</si>
  <si>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</si>
  <si>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</si>
  <si>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</si>
  <si>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</si>
  <si>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</si>
  <si>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</si>
  <si>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</si>
  <si>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</si>
  <si>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</si>
  <si>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</si>
  <si>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</si>
  <si>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</si>
  <si>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</si>
  <si>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</si>
  <si>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</si>
  <si>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</si>
  <si>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</si>
  <si>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</si>
  <si>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</si>
  <si>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</si>
  <si>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</si>
  <si>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</si>
  <si>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</si>
  <si>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</si>
  <si>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</si>
  <si>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</si>
  <si>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</si>
  <si>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</si>
  <si>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</si>
  <si>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</si>
  <si>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</si>
  <si>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</si>
  <si>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</si>
  <si>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</si>
  <si>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</si>
  <si>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</si>
  <si>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</si>
  <si>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</si>
  <si>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</si>
  <si>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</si>
  <si>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</si>
  <si>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</si>
  <si>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</si>
  <si>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</si>
  <si>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</si>
  <si>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</si>
  <si>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</si>
  <si>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</si>
  <si>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</si>
  <si>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</si>
  <si>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</si>
  <si>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</si>
  <si>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</si>
  <si>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</si>
  <si>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</si>
  <si>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</si>
  <si>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</si>
  <si>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</si>
  <si>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</si>
  <si>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</si>
  <si>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</si>
  <si>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</si>
  <si>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</si>
  <si>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</si>
  <si>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</si>
  <si>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</si>
  <si>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</si>
  <si>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</si>
  <si>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道志村</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</si>
  <si>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</si>
  <si>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</si>
  <si>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</si>
  <si>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</si>
  <si>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</si>
  <si>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</si>
  <si>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</si>
  <si>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</si>
  <si>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</si>
  <si>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</si>
  <si>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</si>
  <si>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収益的収支比率は、以前から高水準になっている。しかし、一般会計に依存している状況は変わりない。
経費回収率は類似団体と比較して低い水準となっているのが現状。経営の健全化等も考慮し、使用料の適正金額の設定を実施し、施設規模や整備に合わせてた見直しが必要である。
また、歳出内容の精査及び適正な運用を実施し経営健全を推進していく。</t>
    <rPh sb="0" eb="5">
      <t>シュウエキテキシュウシ</t>
    </rPh>
    <rPh sb="5" eb="7">
      <t>ヒリツ</t>
    </rPh>
    <rPh sb="9" eb="11">
      <t>イゼン</t>
    </rPh>
    <rPh sb="13" eb="14">
      <t>コウ</t>
    </rPh>
    <rPh sb="14" eb="16">
      <t>スイジュン</t>
    </rPh>
    <rPh sb="27" eb="31">
      <t>イッパンカイケイ</t>
    </rPh>
    <rPh sb="32" eb="34">
      <t>イゾン</t>
    </rPh>
    <rPh sb="38" eb="40">
      <t>ジョウキョウ</t>
    </rPh>
    <rPh sb="41" eb="42">
      <t>カ</t>
    </rPh>
    <rPh sb="48" eb="53">
      <t>ケイヒカイシュウリツ</t>
    </rPh>
    <rPh sb="54" eb="56">
      <t>ルイジ</t>
    </rPh>
    <rPh sb="56" eb="58">
      <t>ダンタイ</t>
    </rPh>
    <rPh sb="59" eb="61">
      <t>ヒカク</t>
    </rPh>
    <rPh sb="63" eb="64">
      <t>ヒク</t>
    </rPh>
    <rPh sb="65" eb="67">
      <t>スイジュン</t>
    </rPh>
    <rPh sb="75" eb="77">
      <t>ゲンジョウ</t>
    </rPh>
    <rPh sb="78" eb="80">
      <t>ケイエイ</t>
    </rPh>
    <rPh sb="81" eb="84">
      <t>ケンゼンカ</t>
    </rPh>
    <rPh sb="84" eb="85">
      <t>トウ</t>
    </rPh>
    <rPh sb="86" eb="88">
      <t>コウリョ</t>
    </rPh>
    <rPh sb="90" eb="93">
      <t>シヨウリョウ</t>
    </rPh>
    <rPh sb="148" eb="150">
      <t>ジッシ</t>
    </rPh>
    <phoneticPr fontId="4"/>
  </si>
  <si>
    <t>施設が比較的に新しいもののため老朽化対策への課題は現段階ではないが、修繕が発生した場合には至急対応を行い長期的な使用をしていく。また、施設の経過年数を把握し、将来の更新等も対応していく。</t>
    <rPh sb="0" eb="2">
      <t>シセツ</t>
    </rPh>
    <rPh sb="3" eb="6">
      <t>ヒカクテキ</t>
    </rPh>
    <rPh sb="7" eb="8">
      <t>アタラ</t>
    </rPh>
    <rPh sb="15" eb="18">
      <t>ロウキュウカ</t>
    </rPh>
    <rPh sb="18" eb="20">
      <t>タイサク</t>
    </rPh>
    <rPh sb="22" eb="24">
      <t>カダイ</t>
    </rPh>
    <rPh sb="25" eb="28">
      <t>ゲンダンカイ</t>
    </rPh>
    <rPh sb="34" eb="36">
      <t>シュウゼン</t>
    </rPh>
    <rPh sb="37" eb="39">
      <t>ハッセイ</t>
    </rPh>
    <rPh sb="41" eb="43">
      <t>バアイ</t>
    </rPh>
    <rPh sb="45" eb="47">
      <t>シキュウ</t>
    </rPh>
    <rPh sb="47" eb="49">
      <t>タイオウ</t>
    </rPh>
    <rPh sb="50" eb="51">
      <t>オコナ</t>
    </rPh>
    <rPh sb="52" eb="55">
      <t>チョウキテキ</t>
    </rPh>
    <rPh sb="56" eb="58">
      <t>シヨウ</t>
    </rPh>
    <rPh sb="67" eb="69">
      <t>シセツ</t>
    </rPh>
    <rPh sb="70" eb="74">
      <t>ケイカネンスウ</t>
    </rPh>
    <rPh sb="75" eb="77">
      <t>ハアク</t>
    </rPh>
    <rPh sb="79" eb="81">
      <t>ショウライ</t>
    </rPh>
    <rPh sb="82" eb="84">
      <t>コウシン</t>
    </rPh>
    <rPh sb="84" eb="85">
      <t>トウ</t>
    </rPh>
    <rPh sb="86" eb="88">
      <t>タイオウ</t>
    </rPh>
    <phoneticPr fontId="4"/>
  </si>
  <si>
    <t>経営改善向け、経費回収率を一番に置き率の向上を目指し、使用料の見直し検討及び適正使用料の設定に努める。また、施設の老朽化対応や修繕対応を実施し、将来に必要な更新計画を検討する。</t>
    <rPh sb="0" eb="4">
      <t>ケイエイカイゼン</t>
    </rPh>
    <rPh sb="4" eb="5">
      <t>ム</t>
    </rPh>
    <rPh sb="7" eb="12">
      <t>ケイヒカイシュウリツ</t>
    </rPh>
    <rPh sb="13" eb="15">
      <t>イチバン</t>
    </rPh>
    <rPh sb="16" eb="17">
      <t>オ</t>
    </rPh>
    <rPh sb="18" eb="19">
      <t>リツ</t>
    </rPh>
    <rPh sb="20" eb="22">
      <t>コウジョウ</t>
    </rPh>
    <rPh sb="23" eb="25">
      <t>メザ</t>
    </rPh>
    <rPh sb="27" eb="30">
      <t>シヨウリョウ</t>
    </rPh>
    <rPh sb="31" eb="33">
      <t>ミナオ</t>
    </rPh>
    <rPh sb="34" eb="36">
      <t>ケントウ</t>
    </rPh>
    <rPh sb="36" eb="37">
      <t>オヨ</t>
    </rPh>
    <rPh sb="38" eb="40">
      <t>テキセイ</t>
    </rPh>
    <rPh sb="40" eb="43">
      <t>シヨウリョウ</t>
    </rPh>
    <rPh sb="44" eb="46">
      <t>セッテイ</t>
    </rPh>
    <rPh sb="47" eb="48">
      <t>ツト</t>
    </rPh>
    <rPh sb="54" eb="56">
      <t>シセツ</t>
    </rPh>
    <rPh sb="57" eb="60">
      <t>ロウキュウカ</t>
    </rPh>
    <rPh sb="60" eb="62">
      <t>タイオウ</t>
    </rPh>
    <rPh sb="63" eb="65">
      <t>シュウゼン</t>
    </rPh>
    <rPh sb="65" eb="67">
      <t>タイオウ</t>
    </rPh>
    <rPh sb="68" eb="70">
      <t>ジッシ</t>
    </rPh>
    <rPh sb="72" eb="74">
      <t>ショウライ</t>
    </rPh>
    <rPh sb="75" eb="77">
      <t>ヒツヨウ</t>
    </rPh>
    <rPh sb="78" eb="80">
      <t>コウシン</t>
    </rPh>
    <rPh sb="80" eb="82">
      <t>ケイカク</t>
    </rPh>
    <rPh sb="83" eb="85">
      <t>ケントウ</t>
    </rPh>
    <phoneticPr fontId="4"/>
  </si>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</sst>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20096"/>
        <c:axId val="956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620096"/>
        <c:axId val="95626368"/>
      </c:lineChart>
      <c:dateAx>
        <c:axId val="95620096"/>
        <c:scaling>
          <c:orientation val="minMax"/>
        </c:scaling>
        <c:delete val="1"/>
        <c:axPos val="b"/>
        <c:numFmt formatCode="ge" sourceLinked="1"/>
        <c:majorTickMark val="none"/>
        <c:minorTickMark val="none"/>
        <c:tickLblPos val="none"/>
        <c:crossAx val="95626368"/>
        <c:crosses val="autoZero"/>
        <c:auto val="1"/>
        <c:lblOffset val="100"/>
        <c:baseTimeUnit val="years"/>
      </c:dateAx>
      <c:valAx>
        <c:axId val="956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93536"/>
        <c:axId val="998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132.99</c:v>
                </c:pt>
              </c:numCache>
            </c:numRef>
          </c:val>
          <c:smooth val="0"/>
        </c:ser>
        <c:dLbls>
          <c:showLegendKey val="0"/>
          <c:showVal val="0"/>
          <c:showCatName val="0"/>
          <c:showSerName val="0"/>
          <c:showPercent val="0"/>
          <c:showBubbleSize val="0"/>
        </c:dLbls>
        <c:marker val="1"/>
        <c:smooth val="0"/>
        <c:axId val="99793536"/>
        <c:axId val="99812096"/>
      </c:lineChart>
      <c:dateAx>
        <c:axId val="99793536"/>
        <c:scaling>
          <c:orientation val="minMax"/>
        </c:scaling>
        <c:delete val="1"/>
        <c:axPos val="b"/>
        <c:numFmt formatCode="ge" sourceLinked="1"/>
        <c:majorTickMark val="none"/>
        <c:minorTickMark val="none"/>
        <c:tickLblPos val="none"/>
        <c:crossAx val="99812096"/>
        <c:crosses val="autoZero"/>
        <c:auto val="1"/>
        <c:lblOffset val="100"/>
        <c:baseTimeUnit val="years"/>
      </c:dateAx>
      <c:valAx>
        <c:axId val="998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9850496"/>
        <c:axId val="998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82.94</c:v>
                </c:pt>
              </c:numCache>
            </c:numRef>
          </c:val>
          <c:smooth val="0"/>
        </c:ser>
        <c:dLbls>
          <c:showLegendKey val="0"/>
          <c:showVal val="0"/>
          <c:showCatName val="0"/>
          <c:showSerName val="0"/>
          <c:showPercent val="0"/>
          <c:showBubbleSize val="0"/>
        </c:dLbls>
        <c:marker val="1"/>
        <c:smooth val="0"/>
        <c:axId val="99850496"/>
        <c:axId val="99860864"/>
      </c:lineChart>
      <c:dateAx>
        <c:axId val="99850496"/>
        <c:scaling>
          <c:orientation val="minMax"/>
        </c:scaling>
        <c:delete val="1"/>
        <c:axPos val="b"/>
        <c:numFmt formatCode="ge" sourceLinked="1"/>
        <c:majorTickMark val="none"/>
        <c:minorTickMark val="none"/>
        <c:tickLblPos val="none"/>
        <c:crossAx val="99860864"/>
        <c:crosses val="autoZero"/>
        <c:auto val="1"/>
        <c:lblOffset val="100"/>
        <c:baseTimeUnit val="years"/>
      </c:dateAx>
      <c:valAx>
        <c:axId val="99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99.8</c:v>
                </c:pt>
                <c:pt idx="1">
                  <c:v>100.19</c:v>
                </c:pt>
                <c:pt idx="2">
                  <c:v>100</c:v>
                </c:pt>
                <c:pt idx="3">
                  <c:v>100</c:v>
                </c:pt>
                <c:pt idx="4">
                  <c:v>100</c:v>
                </c:pt>
              </c:numCache>
            </c:numRef>
          </c:val>
        </c:ser>
        <c:dLbls>
          <c:showLegendKey val="0"/>
          <c:showVal val="0"/>
          <c:showCatName val="0"/>
          <c:showSerName val="0"/>
          <c:showPercent val="0"/>
          <c:showBubbleSize val="0"/>
        </c:dLbls>
        <c:gapWidth val="150"/>
        <c:axId val="95664768"/>
        <c:axId val="956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64768"/>
        <c:axId val="95666944"/>
      </c:lineChart>
      <c:dateAx>
        <c:axId val="95664768"/>
        <c:scaling>
          <c:orientation val="minMax"/>
        </c:scaling>
        <c:delete val="1"/>
        <c:axPos val="b"/>
        <c:numFmt formatCode="ge" sourceLinked="1"/>
        <c:majorTickMark val="none"/>
        <c:minorTickMark val="none"/>
        <c:tickLblPos val="none"/>
        <c:crossAx val="95666944"/>
        <c:crosses val="autoZero"/>
        <c:auto val="1"/>
        <c:lblOffset val="100"/>
        <c:baseTimeUnit val="years"/>
      </c:dateAx>
      <c:valAx>
        <c:axId val="956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41472"/>
        <c:axId val="984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41472"/>
        <c:axId val="98472320"/>
      </c:lineChart>
      <c:dateAx>
        <c:axId val="98441472"/>
        <c:scaling>
          <c:orientation val="minMax"/>
        </c:scaling>
        <c:delete val="1"/>
        <c:axPos val="b"/>
        <c:numFmt formatCode="ge" sourceLinked="1"/>
        <c:majorTickMark val="none"/>
        <c:minorTickMark val="none"/>
        <c:tickLblPos val="none"/>
        <c:crossAx val="98472320"/>
        <c:crosses val="autoZero"/>
        <c:auto val="1"/>
        <c:lblOffset val="100"/>
        <c:baseTimeUnit val="years"/>
      </c:dateAx>
      <c:valAx>
        <c:axId val="984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98432"/>
        <c:axId val="985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98432"/>
        <c:axId val="98566144"/>
      </c:lineChart>
      <c:dateAx>
        <c:axId val="98498432"/>
        <c:scaling>
          <c:orientation val="minMax"/>
        </c:scaling>
        <c:delete val="1"/>
        <c:axPos val="b"/>
        <c:numFmt formatCode="ge" sourceLinked="1"/>
        <c:majorTickMark val="none"/>
        <c:minorTickMark val="none"/>
        <c:tickLblPos val="none"/>
        <c:crossAx val="98566144"/>
        <c:crosses val="autoZero"/>
        <c:auto val="1"/>
        <c:lblOffset val="100"/>
        <c:baseTimeUnit val="years"/>
      </c:dateAx>
      <c:valAx>
        <c:axId val="985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20544"/>
        <c:axId val="986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20544"/>
        <c:axId val="98622464"/>
      </c:lineChart>
      <c:dateAx>
        <c:axId val="98620544"/>
        <c:scaling>
          <c:orientation val="minMax"/>
        </c:scaling>
        <c:delete val="1"/>
        <c:axPos val="b"/>
        <c:numFmt formatCode="ge" sourceLinked="1"/>
        <c:majorTickMark val="none"/>
        <c:minorTickMark val="none"/>
        <c:tickLblPos val="none"/>
        <c:crossAx val="98622464"/>
        <c:crosses val="autoZero"/>
        <c:auto val="1"/>
        <c:lblOffset val="100"/>
        <c:baseTimeUnit val="years"/>
      </c:dateAx>
      <c:valAx>
        <c:axId val="986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52000"/>
        <c:axId val="931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52000"/>
        <c:axId val="93153920"/>
      </c:lineChart>
      <c:dateAx>
        <c:axId val="93152000"/>
        <c:scaling>
          <c:orientation val="minMax"/>
        </c:scaling>
        <c:delete val="1"/>
        <c:axPos val="b"/>
        <c:numFmt formatCode="ge" sourceLinked="1"/>
        <c:majorTickMark val="none"/>
        <c:minorTickMark val="none"/>
        <c:tickLblPos val="none"/>
        <c:crossAx val="93153920"/>
        <c:crosses val="autoZero"/>
        <c:auto val="1"/>
        <c:lblOffset val="100"/>
        <c:baseTimeUnit val="years"/>
      </c:dateAx>
      <c:valAx>
        <c:axId val="931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1363.88</c:v>
                </c:pt>
                <c:pt idx="1">
                  <c:v>0</c:v>
                </c:pt>
                <c:pt idx="2">
                  <c:v>0</c:v>
                </c:pt>
                <c:pt idx="3">
                  <c:v>0</c:v>
                </c:pt>
                <c:pt idx="4">
                  <c:v>0</c:v>
                </c:pt>
              </c:numCache>
            </c:numRef>
          </c:val>
        </c:ser>
        <c:dLbls>
          <c:showLegendKey val="0"/>
          <c:showVal val="0"/>
          <c:showCatName val="0"/>
          <c:showSerName val="0"/>
          <c:showPercent val="0"/>
          <c:showBubbleSize val="0"/>
        </c:dLbls>
        <c:gapWidth val="150"/>
        <c:axId val="93188480"/>
        <c:axId val="931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566.35</c:v>
                </c:pt>
              </c:numCache>
            </c:numRef>
          </c:val>
          <c:smooth val="0"/>
        </c:ser>
        <c:dLbls>
          <c:showLegendKey val="0"/>
          <c:showVal val="0"/>
          <c:showCatName val="0"/>
          <c:showSerName val="0"/>
          <c:showPercent val="0"/>
          <c:showBubbleSize val="0"/>
        </c:dLbls>
        <c:marker val="1"/>
        <c:smooth val="0"/>
        <c:axId val="93188480"/>
        <c:axId val="93190400"/>
      </c:lineChart>
      <c:dateAx>
        <c:axId val="93188480"/>
        <c:scaling>
          <c:orientation val="minMax"/>
        </c:scaling>
        <c:delete val="1"/>
        <c:axPos val="b"/>
        <c:numFmt formatCode="ge" sourceLinked="1"/>
        <c:majorTickMark val="none"/>
        <c:minorTickMark val="none"/>
        <c:tickLblPos val="none"/>
        <c:crossAx val="93190400"/>
        <c:crosses val="autoZero"/>
        <c:auto val="1"/>
        <c:lblOffset val="100"/>
        <c:baseTimeUnit val="years"/>
      </c:dateAx>
      <c:valAx>
        <c:axId val="931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33.51</c:v>
                </c:pt>
                <c:pt idx="1">
                  <c:v>43.98</c:v>
                </c:pt>
                <c:pt idx="2">
                  <c:v>41.69</c:v>
                </c:pt>
                <c:pt idx="3">
                  <c:v>40.880000000000003</c:v>
                </c:pt>
                <c:pt idx="4">
                  <c:v>39.380000000000003</c:v>
                </c:pt>
              </c:numCache>
            </c:numRef>
          </c:val>
        </c:ser>
        <c:dLbls>
          <c:showLegendKey val="0"/>
          <c:showVal val="0"/>
          <c:showCatName val="0"/>
          <c:showSerName val="0"/>
          <c:showPercent val="0"/>
          <c:showBubbleSize val="0"/>
        </c:dLbls>
        <c:gapWidth val="150"/>
        <c:axId val="97841152"/>
        <c:axId val="978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52.27</c:v>
                </c:pt>
              </c:numCache>
            </c:numRef>
          </c:val>
          <c:smooth val="0"/>
        </c:ser>
        <c:dLbls>
          <c:showLegendKey val="0"/>
          <c:showVal val="0"/>
          <c:showCatName val="0"/>
          <c:showSerName val="0"/>
          <c:showPercent val="0"/>
          <c:showBubbleSize val="0"/>
        </c:dLbls>
        <c:marker val="1"/>
        <c:smooth val="0"/>
        <c:axId val="97841152"/>
        <c:axId val="97843072"/>
      </c:lineChart>
      <c:dateAx>
        <c:axId val="97841152"/>
        <c:scaling>
          <c:orientation val="minMax"/>
        </c:scaling>
        <c:delete val="1"/>
        <c:axPos val="b"/>
        <c:numFmt formatCode="ge" sourceLinked="1"/>
        <c:majorTickMark val="none"/>
        <c:minorTickMark val="none"/>
        <c:tickLblPos val="none"/>
        <c:crossAx val="97843072"/>
        <c:crosses val="autoZero"/>
        <c:auto val="1"/>
        <c:lblOffset val="100"/>
        <c:baseTimeUnit val="years"/>
      </c:dateAx>
      <c:valAx>
        <c:axId val="978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299.98</c:v>
                </c:pt>
                <c:pt idx="1">
                  <c:v>235.06</c:v>
                </c:pt>
                <c:pt idx="2">
                  <c:v>271.14999999999998</c:v>
                </c:pt>
                <c:pt idx="3">
                  <c:v>280.8</c:v>
                </c:pt>
                <c:pt idx="4">
                  <c:v>304.11</c:v>
                </c:pt>
              </c:numCache>
            </c:numRef>
          </c:val>
        </c:ser>
        <c:dLbls>
          <c:showLegendKey val="0"/>
          <c:showVal val="0"/>
          <c:showCatName val="0"/>
          <c:showSerName val="0"/>
          <c:showPercent val="0"/>
          <c:showBubbleSize val="0"/>
        </c:dLbls>
        <c:gapWidth val="150"/>
        <c:axId val="99769344"/>
        <c:axId val="997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291.01</c:v>
                </c:pt>
              </c:numCache>
            </c:numRef>
          </c:val>
          <c:smooth val="0"/>
        </c:ser>
        <c:dLbls>
          <c:showLegendKey val="0"/>
          <c:showVal val="0"/>
          <c:showCatName val="0"/>
          <c:showSerName val="0"/>
          <c:showPercent val="0"/>
          <c:showBubbleSize val="0"/>
        </c:dLbls>
        <c:marker val="1"/>
        <c:smooth val="0"/>
        <c:axId val="99769344"/>
        <c:axId val="99779712"/>
      </c:lineChart>
      <c:dateAx>
        <c:axId val="99769344"/>
        <c:scaling>
          <c:orientation val="minMax"/>
        </c:scaling>
        <c:delete val="1"/>
        <c:axPos val="b"/>
        <c:numFmt formatCode="ge" sourceLinked="1"/>
        <c:majorTickMark val="none"/>
        <c:minorTickMark val="none"/>
        <c:tickLblPos val="none"/>
        <c:crossAx val="99779712"/>
        <c:crosses val="autoZero"/>
        <c:auto val="1"/>
        <c:lblOffset val="100"/>
        <c:baseTimeUnit val="years"/>
      </c:dateAx>
      <c:valAx>
        <c:axId val="997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道志村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125</v>
      </c>
      <c r="AE8" s="73"/>
      <c r="AF8" s="73"/>
      <c r="AG8" s="73"/>
      <c r="AH8" s="73"/>
      <c r="AI8" s="73"/>
      <c r="AJ8" s="73"/>
      <c r="AK8" s="4"/>
      <c r="AL8" s="67">
        <f>データ!S6</f>
        <v>1758</v>
      </c>
      <c r="AM8" s="67"/>
      <c r="AN8" s="67"/>
      <c r="AO8" s="67"/>
      <c r="AP8" s="67"/>
      <c r="AQ8" s="67"/>
      <c r="AR8" s="67"/>
      <c r="AS8" s="67"/>
      <c r="AT8" s="66">
        <f>データ!T6</f>
        <v>79.680000000000007</v>
      </c>
      <c r="AU8" s="66"/>
      <c r="AV8" s="66"/>
      <c r="AW8" s="66"/>
      <c r="AX8" s="66"/>
      <c r="AY8" s="66"/>
      <c r="AZ8" s="66"/>
      <c r="BA8" s="66"/>
      <c r="BB8" s="66">
        <f>データ!U6</f>
        <v>22.06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80.08</v>
      </c>
      <c r="Q10" s="66"/>
      <c r="R10" s="66"/>
      <c r="S10" s="66"/>
      <c r="T10" s="66"/>
      <c r="U10" s="66"/>
      <c r="V10" s="66"/>
      <c r="W10" s="66">
        <f>データ!Q6</f>
        <v>100</v>
      </c>
      <c r="X10" s="66"/>
      <c r="Y10" s="66"/>
      <c r="Z10" s="66"/>
      <c r="AA10" s="66"/>
      <c r="AB10" s="66"/>
      <c r="AC10" s="66"/>
      <c r="AD10" s="67">
        <f>データ!R6</f>
        <v>2160</v>
      </c>
      <c r="AE10" s="67"/>
      <c r="AF10" s="67"/>
      <c r="AG10" s="67"/>
      <c r="AH10" s="67"/>
      <c r="AI10" s="67"/>
      <c r="AJ10" s="67"/>
      <c r="AK10" s="2"/>
      <c r="AL10" s="67">
        <f>データ!V6</f>
        <v>1403</v>
      </c>
      <c r="AM10" s="67"/>
      <c r="AN10" s="67"/>
      <c r="AO10" s="67"/>
      <c r="AP10" s="67"/>
      <c r="AQ10" s="67"/>
      <c r="AR10" s="67"/>
      <c r="AS10" s="67"/>
      <c r="AT10" s="66">
        <f>データ!W6</f>
        <v>2.8</v>
      </c>
      <c r="AU10" s="66"/>
      <c r="AV10" s="66"/>
      <c r="AW10" s="66"/>
      <c r="AX10" s="66"/>
      <c r="AY10" s="66"/>
      <c r="AZ10" s="66"/>
      <c r="BA10" s="66"/>
      <c r="BB10" s="66">
        <f>データ!X6</f>
        <v>501.07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194221</v>
      </c>
      <c r="D6" s="33">
        <f t="shared" si="3"/>
        <v>47</v>
      </c>
      <c r="E6" s="33">
        <f t="shared" si="3"/>
        <v>18</v>
      </c>
      <c r="F6" s="33">
        <f t="shared" si="3"/>
        <v>1</v>
      </c>
      <c r="G6" s="33">
        <f t="shared" si="3"/>
        <v>0</v>
      </c>
      <c r="H6" s="33" t="str">
        <f t="shared" si="3"/>
        <v>山梨県　道志村</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80.08</v>
      </c>
      <c r="Q6" s="34">
        <f t="shared" si="3"/>
        <v>100</v>
      </c>
      <c r="R6" s="34">
        <f t="shared" si="3"/>
        <v>2160</v>
      </c>
      <c r="S6" s="34">
        <f t="shared" si="3"/>
        <v>1758</v>
      </c>
      <c r="T6" s="34">
        <f t="shared" si="3"/>
        <v>79.680000000000007</v>
      </c>
      <c r="U6" s="34">
        <f t="shared" si="3"/>
        <v>22.06</v>
      </c>
      <c r="V6" s="34">
        <f t="shared" si="3"/>
        <v>1403</v>
      </c>
      <c r="W6" s="34">
        <f t="shared" si="3"/>
        <v>2.8</v>
      </c>
      <c r="X6" s="34">
        <f t="shared" si="3"/>
        <v>501.07</v>
      </c>
      <c r="Y6" s="35">
        <f>IF(Y7="",NA(),Y7)</f>
        <v>99.8</v>
      </c>
      <c r="Z6" s="35">
        <f t="shared" ref="Z6:AH6" si="4">IF(Z7="",NA(),Z7)</f>
        <v>100.19</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1363.88</v>
      </c>
      <c r="BG6" s="34">
        <f t="shared" ref="BG6:BO6" si="7">IF(BG7="",NA(),BG7)</f>
        <v>0</v>
      </c>
      <c r="BH6" s="34">
        <f t="shared" si="7"/>
        <v>0</v>
      </c>
      <c r="BI6" s="34">
        <f t="shared" si="7"/>
        <v>0</v>
      </c>
      <c r="BJ6" s="34">
        <f t="shared" si="7"/>
        <v>0</v>
      </c>
      <c r="BK6" s="35">
        <f t="shared" si="7"/>
        <v>862.78</v>
      </c>
      <c r="BL6" s="35">
        <f t="shared" si="7"/>
        <v>803.29</v>
      </c>
      <c r="BM6" s="35">
        <f t="shared" si="7"/>
        <v>760.12</v>
      </c>
      <c r="BN6" s="35">
        <f t="shared" si="7"/>
        <v>492.59</v>
      </c>
      <c r="BO6" s="35">
        <f t="shared" si="7"/>
        <v>566.35</v>
      </c>
      <c r="BP6" s="34" t="str">
        <f>IF(BP7="","",IF(BP7="-","【-】","【"&amp;SUBSTITUTE(TEXT(BP7,"#,##0.00"),"-","△")&amp;"】"))</f>
        <v>【559.52】</v>
      </c>
      <c r="BQ6" s="35">
        <f>IF(BQ7="",NA(),BQ7)</f>
        <v>33.51</v>
      </c>
      <c r="BR6" s="35">
        <f t="shared" ref="BR6:BZ6" si="8">IF(BR7="",NA(),BR7)</f>
        <v>43.98</v>
      </c>
      <c r="BS6" s="35">
        <f t="shared" si="8"/>
        <v>41.69</v>
      </c>
      <c r="BT6" s="35">
        <f t="shared" si="8"/>
        <v>40.880000000000003</v>
      </c>
      <c r="BU6" s="35">
        <f t="shared" si="8"/>
        <v>39.380000000000003</v>
      </c>
      <c r="BV6" s="35">
        <f t="shared" si="8"/>
        <v>54.55</v>
      </c>
      <c r="BW6" s="35">
        <f t="shared" si="8"/>
        <v>56.63</v>
      </c>
      <c r="BX6" s="35">
        <f t="shared" si="8"/>
        <v>50.17</v>
      </c>
      <c r="BY6" s="35">
        <f t="shared" si="8"/>
        <v>46.53</v>
      </c>
      <c r="BZ6" s="35">
        <f t="shared" si="8"/>
        <v>52.27</v>
      </c>
      <c r="CA6" s="34" t="str">
        <f>IF(CA7="","",IF(CA7="-","【-】","【"&amp;SUBSTITUTE(TEXT(CA7,"#,##0.00"),"-","△")&amp;"】"))</f>
        <v>【52.20】</v>
      </c>
      <c r="CB6" s="35">
        <f>IF(CB7="",NA(),CB7)</f>
        <v>299.98</v>
      </c>
      <c r="CC6" s="35">
        <f t="shared" ref="CC6:CK6" si="9">IF(CC7="",NA(),CC7)</f>
        <v>235.06</v>
      </c>
      <c r="CD6" s="35">
        <f t="shared" si="9"/>
        <v>271.14999999999998</v>
      </c>
      <c r="CE6" s="35">
        <f t="shared" si="9"/>
        <v>280.8</v>
      </c>
      <c r="CF6" s="35">
        <f t="shared" si="9"/>
        <v>304.11</v>
      </c>
      <c r="CG6" s="35">
        <f t="shared" si="9"/>
        <v>275.64999999999998</v>
      </c>
      <c r="CH6" s="35">
        <f t="shared" si="9"/>
        <v>272.66000000000003</v>
      </c>
      <c r="CI6" s="35">
        <f t="shared" si="9"/>
        <v>329.08</v>
      </c>
      <c r="CJ6" s="35">
        <f t="shared" si="9"/>
        <v>373.71</v>
      </c>
      <c r="CK6" s="35">
        <f t="shared" si="9"/>
        <v>291.01</v>
      </c>
      <c r="CL6" s="34" t="str">
        <f>IF(CL7="","",IF(CL7="-","【-】","【"&amp;SUBSTITUTE(TEXT(CL7,"#,##0.00"),"-","△")&amp;"】"))</f>
        <v>【295.20】</v>
      </c>
      <c r="CM6" s="35" t="str">
        <f>IF(CM7="",NA(),CM7)</f>
        <v>-</v>
      </c>
      <c r="CN6" s="35" t="str">
        <f t="shared" ref="CN6:CV6" si="10">IF(CN7="",NA(),CN7)</f>
        <v>-</v>
      </c>
      <c r="CO6" s="35" t="str">
        <f t="shared" si="10"/>
        <v>-</v>
      </c>
      <c r="CP6" s="35" t="str">
        <f t="shared" si="10"/>
        <v>-</v>
      </c>
      <c r="CQ6" s="35" t="str">
        <f t="shared" si="10"/>
        <v>-</v>
      </c>
      <c r="CR6" s="35">
        <f t="shared" si="10"/>
        <v>58.58</v>
      </c>
      <c r="CS6" s="35">
        <f t="shared" si="10"/>
        <v>58.82</v>
      </c>
      <c r="CT6" s="35">
        <f t="shared" si="10"/>
        <v>51.54</v>
      </c>
      <c r="CU6" s="35">
        <f t="shared" si="10"/>
        <v>44.84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71.599999999999994</v>
      </c>
      <c r="DF6" s="35">
        <f t="shared" si="11"/>
        <v>67.86</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194221</v>
      </c>
      <c r="D7" s="37">
        <v>47</v>
      </c>
      <c r="E7" s="37">
        <v>18</v>
      </c>
      <c r="F7" s="37">
        <v>1</v>
      </c>
      <c r="G7" s="37">
        <v>0</v>
      </c>
      <c r="H7" s="37" t="s">
        <v>110</v>
      </c>
      <c r="I7" s="37" t="s">
        <v>111</v>
      </c>
      <c r="J7" s="37" t="s">
        <v>112</v>
      </c>
      <c r="K7" s="37" t="s">
        <v>113</v>
      </c>
      <c r="L7" s="37" t="s">
        <v>114</v>
      </c>
      <c r="M7" s="37"/>
      <c r="N7" s="38" t="s">
        <v>115</v>
      </c>
      <c r="O7" s="38" t="s">
        <v>116</v>
      </c>
      <c r="P7" s="38">
        <v>80.08</v>
      </c>
      <c r="Q7" s="38">
        <v>100</v>
      </c>
      <c r="R7" s="38">
        <v>2160</v>
      </c>
      <c r="S7" s="38">
        <v>1758</v>
      </c>
      <c r="T7" s="38">
        <v>79.680000000000007</v>
      </c>
      <c r="U7" s="38">
        <v>22.06</v>
      </c>
      <c r="V7" s="38">
        <v>1403</v>
      </c>
      <c r="W7" s="38">
        <v>2.8</v>
      </c>
      <c r="X7" s="38">
        <v>501.07</v>
      </c>
      <c r="Y7" s="38">
        <v>99.8</v>
      </c>
      <c r="Z7" s="38">
        <v>100.19</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1363.88</v>
      </c>
      <c r="BG7" s="38">
        <v>0</v>
      </c>
      <c r="BH7" s="38">
        <v>0</v>
      </c>
      <c r="BI7" s="38">
        <v>0</v>
      </c>
      <c r="BJ7" s="38">
        <v>0</v>
      </c>
      <c r="BK7" s="38">
        <v>862.78</v>
      </c>
      <c r="BL7" s="38">
        <v>803.29</v>
      </c>
      <c r="BM7" s="38">
        <v>760.12</v>
      </c>
      <c r="BN7" s="38">
        <v>492.59</v>
      </c>
      <c r="BO7" s="38">
        <v>566.35</v>
      </c>
      <c r="BP7" s="38">
        <v>559.52</v>
      </c>
      <c r="BQ7" s="38">
        <v>33.51</v>
      </c>
      <c r="BR7" s="38">
        <v>43.98</v>
      </c>
      <c r="BS7" s="38">
        <v>41.69</v>
      </c>
      <c r="BT7" s="38">
        <v>40.880000000000003</v>
      </c>
      <c r="BU7" s="38">
        <v>39.380000000000003</v>
      </c>
      <c r="BV7" s="38">
        <v>54.55</v>
      </c>
      <c r="BW7" s="38">
        <v>56.63</v>
      </c>
      <c r="BX7" s="38">
        <v>50.17</v>
      </c>
      <c r="BY7" s="38">
        <v>46.53</v>
      </c>
      <c r="BZ7" s="38">
        <v>52.27</v>
      </c>
      <c r="CA7" s="38">
        <v>52.2</v>
      </c>
      <c r="CB7" s="38">
        <v>299.98</v>
      </c>
      <c r="CC7" s="38">
        <v>235.06</v>
      </c>
      <c r="CD7" s="38">
        <v>271.14999999999998</v>
      </c>
      <c r="CE7" s="38">
        <v>280.8</v>
      </c>
      <c r="CF7" s="38">
        <v>304.11</v>
      </c>
      <c r="CG7" s="38">
        <v>275.64999999999998</v>
      </c>
      <c r="CH7" s="38">
        <v>272.66000000000003</v>
      </c>
      <c r="CI7" s="38">
        <v>329.08</v>
      </c>
      <c r="CJ7" s="38">
        <v>373.71</v>
      </c>
      <c r="CK7" s="38">
        <v>291.01</v>
      </c>
      <c r="CL7" s="38">
        <v>295.2</v>
      </c>
      <c r="CM7" s="38" t="s">
        <v>115</v>
      </c>
      <c r="CN7" s="38" t="s">
        <v>115</v>
      </c>
      <c r="CO7" s="38" t="s">
        <v>115</v>
      </c>
      <c r="CP7" s="38" t="s">
        <v>115</v>
      </c>
      <c r="CQ7" s="38" t="s">
        <v>115</v>
      </c>
      <c r="CR7" s="38">
        <v>58.58</v>
      </c>
      <c r="CS7" s="38">
        <v>58.82</v>
      </c>
      <c r="CT7" s="38">
        <v>51.54</v>
      </c>
      <c r="CU7" s="38">
        <v>44.84</v>
      </c>
      <c r="CV7" s="38">
        <v>132.99</v>
      </c>
      <c r="CW7" s="38">
        <v>122.9</v>
      </c>
      <c r="CX7" s="38">
        <v>100</v>
      </c>
      <c r="CY7" s="38">
        <v>100</v>
      </c>
      <c r="CZ7" s="38">
        <v>100</v>
      </c>
      <c r="DA7" s="38">
        <v>100</v>
      </c>
      <c r="DB7" s="38">
        <v>100</v>
      </c>
      <c r="DC7" s="38">
        <v>72.31</v>
      </c>
      <c r="DD7" s="38">
        <v>71.760000000000005</v>
      </c>
      <c r="DE7" s="38">
        <v>71.599999999999994</v>
      </c>
      <c r="DF7" s="38">
        <v>67.86</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2018-02-13T00:54:31Z</cp:lastPrinted>
  <dcterms:created xsi:type="dcterms:W3CDTF">2017-12-25T02:43:29Z</dcterms:created>
  <dcterms:modified xsi:type="dcterms:W3CDTF">2018-02-27T03:16:11Z</dcterms:modified>
  <cp:category/>
</cp:coreProperties>
</file>