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-15" yWindow="-15" windowWidth="18180" windowHeight="117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<sst xmlns="http://schemas.openxmlformats.org/spreadsheetml/2006/main" count="240" uniqueCount="126">
  <si>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</si>
  <si>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</si>
  <si>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</si>
  <si>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</si>
  <si>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</si>
  <si>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</si>
  <si>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</si>
  <si>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</si>
  <si>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</si>
  <si>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</si>
  <si>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</si>
  <si>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</si>
  <si>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</si>
  <si>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</si>
  <si>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</si>
  <si>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</si>
  <si>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</si>
  <si>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</si>
  <si>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</si>
  <si>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</si>
  <si>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</si>
  <si>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</si>
  <si>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</si>
  <si>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</si>
  <si>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</si>
  <si>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</si>
  <si>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</si>
  <si>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</si>
  <si>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</si>
  <si>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</si>
  <si>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</si>
  <si>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</si>
  <si>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</si>
  <si>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</si>
  <si>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</si>
  <si>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</si>
  <si>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</si>
  <si>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</si>
  <si>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</si>
  <si>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</si>
  <si>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</si>
  <si>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</si>
  <si>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</si>
  <si>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</si>
  <si>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</si>
  <si>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</si>
  <si>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</si>
  <si>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</si>
  <si>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</si>
  <si>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</si>
  <si>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</si>
  <si>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</si>
  <si>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</si>
  <si>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</si>
  <si>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</si>
  <si>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</si>
  <si>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</si>
  <si>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</si>
  <si>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</si>
  <si>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</si>
  <si>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</si>
  <si>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</si>
  <si>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</si>
  <si>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</si>
  <si>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</si>
  <si>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</si>
  <si>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</si>
  <si>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</si>
  <si>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</si>
  <si>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</si>
  <si>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</si>
  <si>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</si>
  <si>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</si>
  <si>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</si>
  <si>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</si>
  <si>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</si>
  <si>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</si>
  <si>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</si>
  <si>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</si>
  <si>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</si>
  <si>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</si>
  <si>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</si>
  <si>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</si>
  <si>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</si>
  <si>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</si>
  <si>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</si>
  <si>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</si>
  <si>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</si>
  <si>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</si>
  <si>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</si>
  <si>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</si>
  <si>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</si>
  <si>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</si>
  <si>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</si>
  <si>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</si>
  <si>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</si>
  <si>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</si>
  <si>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</si>
  <si>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</si>
  <si>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</si>
  <si>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</si>
  <si>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</si>
  <si>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</si>
  <si>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</si>
  <si>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</si>
  <si>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</si>
  <si>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</si>
  <si>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</si>
  <si>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</si>
  <si>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</si>
  <si>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身延町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</si>
  <si>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</si>
  <si>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</si>
  <si>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</si>
  <si>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</si>
  <si>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</si>
  <si>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</si>
  <si>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</si>
  <si>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</si>
  <si>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</si>
  <si>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</si>
  <si>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</si>
  <si>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管渠改善率は、平成24年度から28年度にかけて0％となっている。
　平成28年度末で17年経過しており、状況把握が必要となってきている。</t>
    <rPh sb="1" eb="3">
      <t>カンキョ</t>
    </rPh>
    <rPh sb="3" eb="5">
      <t>カイゼン</t>
    </rPh>
    <rPh sb="5" eb="6">
      <t>リツ</t>
    </rPh>
    <rPh sb="8" eb="10">
      <t>ヘイセイ</t>
    </rPh>
    <rPh sb="12" eb="14">
      <t>ネンド</t>
    </rPh>
    <rPh sb="18" eb="20">
      <t>ネンド</t>
    </rPh>
    <rPh sb="35" eb="37">
      <t>ヘイセイ</t>
    </rPh>
    <rPh sb="39" eb="41">
      <t>ネンド</t>
    </rPh>
    <rPh sb="41" eb="42">
      <t>マツ</t>
    </rPh>
    <rPh sb="45" eb="46">
      <t>ネン</t>
    </rPh>
    <rPh sb="46" eb="48">
      <t>ケイカ</t>
    </rPh>
    <rPh sb="53" eb="55">
      <t>ジョウキョウ</t>
    </rPh>
    <rPh sb="55" eb="57">
      <t>ハアク</t>
    </rPh>
    <rPh sb="58" eb="60">
      <t>ヒツヨウ</t>
    </rPh>
    <phoneticPr fontId="7"/>
  </si>
  <si>
    <t>　経営の健全性、効率性について、平均値と比べて不良の数値があり、適正な使用料収入の確保及び汚水処理費の削減、経営改善に向けた取り組みが必要な状況である。
　老朽化の状況については、状況把握が必要となってきている。</t>
    <rPh sb="1" eb="3">
      <t>ケイエイ</t>
    </rPh>
    <rPh sb="4" eb="7">
      <t>ケンゼンセイ</t>
    </rPh>
    <rPh sb="8" eb="11">
      <t>コウリツセイ</t>
    </rPh>
    <rPh sb="16" eb="19">
      <t>ヘイキンチ</t>
    </rPh>
    <rPh sb="20" eb="21">
      <t>クラ</t>
    </rPh>
    <rPh sb="23" eb="25">
      <t>フリョウ</t>
    </rPh>
    <rPh sb="26" eb="28">
      <t>スウチ</t>
    </rPh>
    <rPh sb="78" eb="81">
      <t>ロウキュウカ</t>
    </rPh>
    <rPh sb="82" eb="84">
      <t>ジョウキョウ</t>
    </rPh>
    <phoneticPr fontId="7"/>
  </si>
  <si>
    <t>　収益的収支比率は、地方債償還金額が減少したため、増加傾向である。今後も微増していくと予想されるが、100%に近づくよう、経営改善に向けた取り組みが必要な状況である。
　経費回収率は平均値の34.02%に比べて15.35%と低く、汚水処理原価は平均値の553.77円に比べて956.89円と高くなっている。在住家庭の接続は完了しており、接続率の増加は今後見込めない状況であるが、適正な使用料収入の確保及び汚水処理費の削減が必要である。
　施設利用率は平均値の36.44%に比べて47.37%と高くなっている。
　水洗化率は100％。
　</t>
    <rPh sb="1" eb="4">
      <t>シュウエキテキ</t>
    </rPh>
    <rPh sb="4" eb="6">
      <t>シュウシ</t>
    </rPh>
    <rPh sb="6" eb="8">
      <t>ヒリツ</t>
    </rPh>
    <rPh sb="10" eb="13">
      <t>チホウサイ</t>
    </rPh>
    <rPh sb="25" eb="27">
      <t>ゾウカ</t>
    </rPh>
    <rPh sb="27" eb="29">
      <t>ケイコウ</t>
    </rPh>
    <rPh sb="33" eb="35">
      <t>コンゴ</t>
    </rPh>
    <rPh sb="36" eb="38">
      <t>ビゾウ</t>
    </rPh>
    <rPh sb="43" eb="45">
      <t>ヨソウ</t>
    </rPh>
    <rPh sb="55" eb="56">
      <t>チカ</t>
    </rPh>
    <rPh sb="61" eb="63">
      <t>ケイエイ</t>
    </rPh>
    <rPh sb="63" eb="65">
      <t>カイゼン</t>
    </rPh>
    <rPh sb="66" eb="67">
      <t>ム</t>
    </rPh>
    <rPh sb="69" eb="70">
      <t>ト</t>
    </rPh>
    <rPh sb="71" eb="72">
      <t>ク</t>
    </rPh>
    <rPh sb="74" eb="76">
      <t>ヒツヨウ</t>
    </rPh>
    <rPh sb="77" eb="79">
      <t>ジョウキョウ</t>
    </rPh>
    <rPh sb="85" eb="87">
      <t>ケイヒ</t>
    </rPh>
    <rPh sb="87" eb="89">
      <t>カイシュウ</t>
    </rPh>
    <rPh sb="89" eb="90">
      <t>リツ</t>
    </rPh>
    <rPh sb="91" eb="94">
      <t>ヘイキンチ</t>
    </rPh>
    <rPh sb="102" eb="103">
      <t>クラ</t>
    </rPh>
    <rPh sb="112" eb="113">
      <t>ヒク</t>
    </rPh>
    <rPh sb="132" eb="133">
      <t>エン</t>
    </rPh>
    <rPh sb="143" eb="144">
      <t>エン</t>
    </rPh>
    <rPh sb="153" eb="155">
      <t>ザイジュウ</t>
    </rPh>
    <rPh sb="155" eb="157">
      <t>カテイ</t>
    </rPh>
    <rPh sb="158" eb="160">
      <t>セツゾク</t>
    </rPh>
    <rPh sb="161" eb="163">
      <t>カンリョウ</t>
    </rPh>
    <rPh sb="168" eb="170">
      <t>セツゾク</t>
    </rPh>
    <rPh sb="170" eb="171">
      <t>リツ</t>
    </rPh>
    <rPh sb="172" eb="174">
      <t>ゾウカ</t>
    </rPh>
    <rPh sb="175" eb="177">
      <t>コンゴ</t>
    </rPh>
    <rPh sb="177" eb="179">
      <t>ミコ</t>
    </rPh>
    <rPh sb="182" eb="184">
      <t>ジョウキョウ</t>
    </rPh>
    <rPh sb="189" eb="191">
      <t>テキセイ</t>
    </rPh>
    <rPh sb="192" eb="195">
      <t>シヨウリョウ</t>
    </rPh>
    <rPh sb="195" eb="197">
      <t>シュウニュウ</t>
    </rPh>
    <rPh sb="198" eb="200">
      <t>カクホ</t>
    </rPh>
    <rPh sb="200" eb="201">
      <t>オヨ</t>
    </rPh>
    <rPh sb="202" eb="204">
      <t>オスイ</t>
    </rPh>
    <rPh sb="204" eb="206">
      <t>ショリ</t>
    </rPh>
    <rPh sb="206" eb="207">
      <t>ヒ</t>
    </rPh>
    <rPh sb="208" eb="210">
      <t>サクゲン</t>
    </rPh>
    <rPh sb="211" eb="213">
      <t>ヒツヨウ</t>
    </rPh>
    <rPh sb="219" eb="221">
      <t>シセツ</t>
    </rPh>
    <rPh sb="221" eb="224">
      <t>リヨウリツ</t>
    </rPh>
    <rPh sb="225" eb="228">
      <t>ヘイキンチ</t>
    </rPh>
    <rPh sb="236" eb="237">
      <t>クラ</t>
    </rPh>
    <rPh sb="246" eb="247">
      <t>タカ</t>
    </rPh>
    <rPh sb="256" eb="259">
      <t>スイセンカ</t>
    </rPh>
    <rPh sb="259" eb="260">
      <t>リツ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</si>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</sst>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71520"/>
        <c:axId val="9457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71520"/>
        <c:axId val="94577792"/>
      </c:lineChart>
      <c:dateAx>
        <c:axId val="9457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77792"/>
        <c:crosses val="autoZero"/>
        <c:auto val="1"/>
        <c:lblOffset val="100"/>
        <c:baseTimeUnit val="years"/>
      </c:dateAx>
      <c:valAx>
        <c:axId val="9457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715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68.42</c:v>
                </c:pt>
                <c:pt idx="1">
                  <c:v>63.16</c:v>
                </c:pt>
                <c:pt idx="2">
                  <c:v>47.37</c:v>
                </c:pt>
                <c:pt idx="3">
                  <c:v>47.37</c:v>
                </c:pt>
                <c:pt idx="4">
                  <c:v>47.37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58976"/>
        <c:axId val="9216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39.119999999999997</c:v>
                </c:pt>
                <c:pt idx="1">
                  <c:v>41.24</c:v>
                </c:pt>
                <c:pt idx="2">
                  <c:v>43.1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8976"/>
        <c:axId val="92169344"/>
      </c:lineChart>
      <c:dateAx>
        <c:axId val="9215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69344"/>
        <c:crosses val="autoZero"/>
        <c:auto val="1"/>
        <c:lblOffset val="100"/>
        <c:baseTimeUnit val="years"/>
      </c:dateAx>
      <c:valAx>
        <c:axId val="9216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5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44480"/>
        <c:axId val="9467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87.79</c:v>
                </c:pt>
                <c:pt idx="1">
                  <c:v>88.34</c:v>
                </c:pt>
                <c:pt idx="2">
                  <c:v>88.02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4480"/>
        <c:axId val="94671232"/>
      </c:lineChart>
      <c:dateAx>
        <c:axId val="9464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71232"/>
        <c:crosses val="autoZero"/>
        <c:auto val="1"/>
        <c:lblOffset val="100"/>
        <c:baseTimeUnit val="years"/>
      </c:dateAx>
      <c:valAx>
        <c:axId val="9467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4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66.95</c:v>
                </c:pt>
                <c:pt idx="1">
                  <c:v>78.72</c:v>
                </c:pt>
                <c:pt idx="2">
                  <c:v>75.72</c:v>
                </c:pt>
                <c:pt idx="3">
                  <c:v>77.650000000000006</c:v>
                </c:pt>
                <c:pt idx="4">
                  <c:v>88.6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16192"/>
        <c:axId val="9461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16192"/>
        <c:axId val="94618368"/>
      </c:lineChart>
      <c:dateAx>
        <c:axId val="9461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18368"/>
        <c:crosses val="autoZero"/>
        <c:auto val="1"/>
        <c:lblOffset val="100"/>
        <c:baseTimeUnit val="years"/>
      </c:dateAx>
      <c:valAx>
        <c:axId val="9461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1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05920"/>
        <c:axId val="9473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05920"/>
        <c:axId val="94736768"/>
      </c:lineChart>
      <c:dateAx>
        <c:axId val="947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36768"/>
        <c:crosses val="autoZero"/>
        <c:auto val="1"/>
        <c:lblOffset val="100"/>
        <c:baseTimeUnit val="years"/>
      </c:dateAx>
      <c:valAx>
        <c:axId val="9473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62880"/>
        <c:axId val="10276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2880"/>
        <c:axId val="102760448"/>
      </c:lineChart>
      <c:dateAx>
        <c:axId val="947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60448"/>
        <c:crosses val="autoZero"/>
        <c:auto val="1"/>
        <c:lblOffset val="100"/>
        <c:baseTimeUnit val="years"/>
      </c:dateAx>
      <c:valAx>
        <c:axId val="10276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13696"/>
        <c:axId val="1028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3696"/>
        <c:axId val="102815616"/>
      </c:lineChart>
      <c:dateAx>
        <c:axId val="1028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15616"/>
        <c:crosses val="autoZero"/>
        <c:auto val="1"/>
        <c:lblOffset val="100"/>
        <c:baseTimeUnit val="years"/>
      </c:dateAx>
      <c:valAx>
        <c:axId val="1028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1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54016"/>
        <c:axId val="1028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54016"/>
        <c:axId val="102856192"/>
      </c:lineChart>
      <c:dateAx>
        <c:axId val="10285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56192"/>
        <c:crosses val="autoZero"/>
        <c:auto val="1"/>
        <c:lblOffset val="100"/>
        <c:baseTimeUnit val="years"/>
      </c:dateAx>
      <c:valAx>
        <c:axId val="10285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5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5485.11</c:v>
                </c:pt>
                <c:pt idx="1">
                  <c:v>5251.85</c:v>
                </c:pt>
                <c:pt idx="2">
                  <c:v>4866.03</c:v>
                </c:pt>
                <c:pt idx="3">
                  <c:v>4867.72</c:v>
                </c:pt>
                <c:pt idx="4">
                  <c:v>1533.33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70016"/>
        <c:axId val="1028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3055.24</c:v>
                </c:pt>
                <c:pt idx="1">
                  <c:v>2574.4699999999998</c:v>
                </c:pt>
                <c:pt idx="2">
                  <c:v>2784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70016"/>
        <c:axId val="102892672"/>
      </c:lineChart>
      <c:dateAx>
        <c:axId val="10287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92672"/>
        <c:crosses val="autoZero"/>
        <c:auto val="1"/>
        <c:lblOffset val="100"/>
        <c:baseTimeUnit val="years"/>
      </c:dateAx>
      <c:valAx>
        <c:axId val="1028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7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19.98</c:v>
                </c:pt>
                <c:pt idx="1">
                  <c:v>19.940000000000001</c:v>
                </c:pt>
                <c:pt idx="2">
                  <c:v>18.41</c:v>
                </c:pt>
                <c:pt idx="3">
                  <c:v>14.71</c:v>
                </c:pt>
                <c:pt idx="4">
                  <c:v>15.35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22880"/>
        <c:axId val="1029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29.25</c:v>
                </c:pt>
                <c:pt idx="1">
                  <c:v>31.04</c:v>
                </c:pt>
                <c:pt idx="2">
                  <c:v>29.21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2880"/>
        <c:axId val="102929152"/>
      </c:lineChart>
      <c:dateAx>
        <c:axId val="10292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29152"/>
        <c:crosses val="autoZero"/>
        <c:auto val="1"/>
        <c:lblOffset val="100"/>
        <c:baseTimeUnit val="years"/>
      </c:dateAx>
      <c:valAx>
        <c:axId val="1029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2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554.55999999999995</c:v>
                </c:pt>
                <c:pt idx="1">
                  <c:v>594.64</c:v>
                </c:pt>
                <c:pt idx="2">
                  <c:v>839.58</c:v>
                </c:pt>
                <c:pt idx="3">
                  <c:v>1034.6500000000001</c:v>
                </c:pt>
                <c:pt idx="4">
                  <c:v>956.89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35936"/>
        <c:axId val="1029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622.30999999999995</c:v>
                </c:pt>
                <c:pt idx="1">
                  <c:v>589.39</c:v>
                </c:pt>
                <c:pt idx="2">
                  <c:v>620.01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35936"/>
        <c:axId val="102954496"/>
      </c:lineChart>
      <c:dateAx>
        <c:axId val="1029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54496"/>
        <c:crosses val="autoZero"/>
        <c:auto val="1"/>
        <c:lblOffset val="100"/>
        <c:baseTimeUnit val="years"/>
      </c:dateAx>
      <c:valAx>
        <c:axId val="1029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P8" sqref="P8:V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山梨県　身延町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12738</v>
      </c>
      <c r="AM8" s="67"/>
      <c r="AN8" s="67"/>
      <c r="AO8" s="67"/>
      <c r="AP8" s="67"/>
      <c r="AQ8" s="67"/>
      <c r="AR8" s="67"/>
      <c r="AS8" s="67"/>
      <c r="AT8" s="66">
        <f>データ!T6</f>
        <v>301.98</v>
      </c>
      <c r="AU8" s="66"/>
      <c r="AV8" s="66"/>
      <c r="AW8" s="66"/>
      <c r="AX8" s="66"/>
      <c r="AY8" s="66"/>
      <c r="AZ8" s="66"/>
      <c r="BA8" s="66"/>
      <c r="BB8" s="66">
        <f>データ!U6</f>
        <v>42.18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0.21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3170</v>
      </c>
      <c r="AE10" s="67"/>
      <c r="AF10" s="67"/>
      <c r="AG10" s="67"/>
      <c r="AH10" s="67"/>
      <c r="AI10" s="67"/>
      <c r="AJ10" s="67"/>
      <c r="AK10" s="2"/>
      <c r="AL10" s="67">
        <f>データ!V6</f>
        <v>27</v>
      </c>
      <c r="AM10" s="67"/>
      <c r="AN10" s="67"/>
      <c r="AO10" s="67"/>
      <c r="AP10" s="67"/>
      <c r="AQ10" s="67"/>
      <c r="AR10" s="67"/>
      <c r="AS10" s="67"/>
      <c r="AT10" s="66">
        <f>データ!W6</f>
        <v>0.01</v>
      </c>
      <c r="AU10" s="66"/>
      <c r="AV10" s="66"/>
      <c r="AW10" s="66"/>
      <c r="AX10" s="66"/>
      <c r="AY10" s="66"/>
      <c r="AZ10" s="66"/>
      <c r="BA10" s="66"/>
      <c r="BB10" s="66">
        <f>データ!X6</f>
        <v>2700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【2,448.19】</v>
      </c>
      <c r="I86" s="26" t="str">
        <f>データ!CA6</f>
        <v>【33.55】</v>
      </c>
      <c r="J86" s="26" t="str">
        <f>データ!CL6</f>
        <v>【556.04】</v>
      </c>
      <c r="K86" s="26" t="str">
        <f>データ!CW6</f>
        <v>【37.13】</v>
      </c>
      <c r="L86" s="26" t="str">
        <f>データ!DH6</f>
        <v>【90.08】</v>
      </c>
      <c r="M86" s="26" t="s">
        <v>56</v>
      </c>
      <c r="N86" s="26" t="s">
        <v>56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193658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山梨県　身延町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0.21</v>
      </c>
      <c r="Q6" s="34">
        <f t="shared" si="3"/>
        <v>100</v>
      </c>
      <c r="R6" s="34">
        <f t="shared" si="3"/>
        <v>3170</v>
      </c>
      <c r="S6" s="34">
        <f t="shared" si="3"/>
        <v>12738</v>
      </c>
      <c r="T6" s="34">
        <f t="shared" si="3"/>
        <v>301.98</v>
      </c>
      <c r="U6" s="34">
        <f t="shared" si="3"/>
        <v>42.18</v>
      </c>
      <c r="V6" s="34">
        <f t="shared" si="3"/>
        <v>27</v>
      </c>
      <c r="W6" s="34">
        <f t="shared" si="3"/>
        <v>0.01</v>
      </c>
      <c r="X6" s="34">
        <f t="shared" si="3"/>
        <v>2700</v>
      </c>
      <c r="Y6" s="35">
        <f>IF(Y7="",NA(),Y7)</f>
        <v>66.95</v>
      </c>
      <c r="Z6" s="35">
        <f t="shared" ref="Z6:AH6" si="4">IF(Z7="",NA(),Z7)</f>
        <v>78.72</v>
      </c>
      <c r="AA6" s="35">
        <f t="shared" si="4"/>
        <v>75.72</v>
      </c>
      <c r="AB6" s="35">
        <f t="shared" si="4"/>
        <v>77.650000000000006</v>
      </c>
      <c r="AC6" s="35">
        <f t="shared" si="4"/>
        <v>88.6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5485.11</v>
      </c>
      <c r="BG6" s="35">
        <f t="shared" ref="BG6:BO6" si="7">IF(BG7="",NA(),BG7)</f>
        <v>5251.85</v>
      </c>
      <c r="BH6" s="35">
        <f t="shared" si="7"/>
        <v>4866.03</v>
      </c>
      <c r="BI6" s="35">
        <f t="shared" si="7"/>
        <v>4867.72</v>
      </c>
      <c r="BJ6" s="35">
        <f t="shared" si="7"/>
        <v>1533.33</v>
      </c>
      <c r="BK6" s="35">
        <f t="shared" si="7"/>
        <v>3055.24</v>
      </c>
      <c r="BL6" s="35">
        <f t="shared" si="7"/>
        <v>2574.4699999999998</v>
      </c>
      <c r="BM6" s="35">
        <f t="shared" si="7"/>
        <v>2784</v>
      </c>
      <c r="BN6" s="35">
        <f t="shared" si="7"/>
        <v>2464.06</v>
      </c>
      <c r="BO6" s="35">
        <f t="shared" si="7"/>
        <v>1914.94</v>
      </c>
      <c r="BP6" s="34" t="str">
        <f>IF(BP7="","",IF(BP7="-","【-】","【"&amp;SUBSTITUTE(TEXT(BP7,"#,##0.00"),"-","△")&amp;"】"))</f>
        <v>【2,448.19】</v>
      </c>
      <c r="BQ6" s="35">
        <f>IF(BQ7="",NA(),BQ7)</f>
        <v>19.98</v>
      </c>
      <c r="BR6" s="35">
        <f t="shared" ref="BR6:BZ6" si="8">IF(BR7="",NA(),BR7)</f>
        <v>19.940000000000001</v>
      </c>
      <c r="BS6" s="35">
        <f t="shared" si="8"/>
        <v>18.41</v>
      </c>
      <c r="BT6" s="35">
        <f t="shared" si="8"/>
        <v>14.71</v>
      </c>
      <c r="BU6" s="35">
        <f t="shared" si="8"/>
        <v>15.35</v>
      </c>
      <c r="BV6" s="35">
        <f t="shared" si="8"/>
        <v>29.25</v>
      </c>
      <c r="BW6" s="35">
        <f t="shared" si="8"/>
        <v>31.04</v>
      </c>
      <c r="BX6" s="35">
        <f t="shared" si="8"/>
        <v>29.21</v>
      </c>
      <c r="BY6" s="35">
        <f t="shared" si="8"/>
        <v>32.909999999999997</v>
      </c>
      <c r="BZ6" s="35">
        <f t="shared" si="8"/>
        <v>34.020000000000003</v>
      </c>
      <c r="CA6" s="34" t="str">
        <f>IF(CA7="","",IF(CA7="-","【-】","【"&amp;SUBSTITUTE(TEXT(CA7,"#,##0.00"),"-","△")&amp;"】"))</f>
        <v>【33.55】</v>
      </c>
      <c r="CB6" s="35">
        <f>IF(CB7="",NA(),CB7)</f>
        <v>554.55999999999995</v>
      </c>
      <c r="CC6" s="35">
        <f t="shared" ref="CC6:CK6" si="9">IF(CC7="",NA(),CC7)</f>
        <v>594.64</v>
      </c>
      <c r="CD6" s="35">
        <f t="shared" si="9"/>
        <v>839.58</v>
      </c>
      <c r="CE6" s="35">
        <f t="shared" si="9"/>
        <v>1034.6500000000001</v>
      </c>
      <c r="CF6" s="35">
        <f t="shared" si="9"/>
        <v>956.89</v>
      </c>
      <c r="CG6" s="35">
        <f t="shared" si="9"/>
        <v>622.30999999999995</v>
      </c>
      <c r="CH6" s="35">
        <f t="shared" si="9"/>
        <v>589.39</v>
      </c>
      <c r="CI6" s="35">
        <f t="shared" si="9"/>
        <v>620.01</v>
      </c>
      <c r="CJ6" s="35">
        <f t="shared" si="9"/>
        <v>561.54</v>
      </c>
      <c r="CK6" s="35">
        <f t="shared" si="9"/>
        <v>553.77</v>
      </c>
      <c r="CL6" s="34" t="str">
        <f>IF(CL7="","",IF(CL7="-","【-】","【"&amp;SUBSTITUTE(TEXT(CL7,"#,##0.00"),"-","△")&amp;"】"))</f>
        <v>【556.04】</v>
      </c>
      <c r="CM6" s="35">
        <f>IF(CM7="",NA(),CM7)</f>
        <v>68.42</v>
      </c>
      <c r="CN6" s="35">
        <f t="shared" ref="CN6:CV6" si="10">IF(CN7="",NA(),CN7)</f>
        <v>63.16</v>
      </c>
      <c r="CO6" s="35">
        <f t="shared" si="10"/>
        <v>47.37</v>
      </c>
      <c r="CP6" s="35">
        <f t="shared" si="10"/>
        <v>47.37</v>
      </c>
      <c r="CQ6" s="35">
        <f t="shared" si="10"/>
        <v>47.37</v>
      </c>
      <c r="CR6" s="35">
        <f t="shared" si="10"/>
        <v>39.119999999999997</v>
      </c>
      <c r="CS6" s="35">
        <f t="shared" si="10"/>
        <v>41.24</v>
      </c>
      <c r="CT6" s="35">
        <f t="shared" si="10"/>
        <v>43.1</v>
      </c>
      <c r="CU6" s="35">
        <f t="shared" si="10"/>
        <v>34.92</v>
      </c>
      <c r="CV6" s="35">
        <f t="shared" si="10"/>
        <v>36.44</v>
      </c>
      <c r="CW6" s="34" t="str">
        <f>IF(CW7="","",IF(CW7="-","【-】","【"&amp;SUBSTITUTE(TEXT(CW7,"#,##0.00"),"-","△")&amp;"】"))</f>
        <v>【37.13】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87.79</v>
      </c>
      <c r="DD6" s="35">
        <f t="shared" si="11"/>
        <v>88.34</v>
      </c>
      <c r="DE6" s="35">
        <f t="shared" si="11"/>
        <v>88.02</v>
      </c>
      <c r="DF6" s="35">
        <f t="shared" si="11"/>
        <v>88.64</v>
      </c>
      <c r="DG6" s="35">
        <f t="shared" si="11"/>
        <v>89.93</v>
      </c>
      <c r="DH6" s="34" t="str">
        <f>IF(DH7="","",IF(DH7="-","【-】","【"&amp;SUBSTITUTE(TEXT(DH7,"#,##0.00"),"-","△")&amp;"】"))</f>
        <v>【90.08】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193658</v>
      </c>
      <c r="D7" s="37">
        <v>47</v>
      </c>
      <c r="E7" s="37">
        <v>17</v>
      </c>
      <c r="F7" s="37">
        <v>9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0.21</v>
      </c>
      <c r="Q7" s="38">
        <v>100</v>
      </c>
      <c r="R7" s="38">
        <v>3170</v>
      </c>
      <c r="S7" s="38">
        <v>12738</v>
      </c>
      <c r="T7" s="38">
        <v>301.98</v>
      </c>
      <c r="U7" s="38">
        <v>42.18</v>
      </c>
      <c r="V7" s="38">
        <v>27</v>
      </c>
      <c r="W7" s="38">
        <v>0.01</v>
      </c>
      <c r="X7" s="38">
        <v>2700</v>
      </c>
      <c r="Y7" s="38">
        <v>66.95</v>
      </c>
      <c r="Z7" s="38">
        <v>78.72</v>
      </c>
      <c r="AA7" s="38">
        <v>75.72</v>
      </c>
      <c r="AB7" s="38">
        <v>77.650000000000006</v>
      </c>
      <c r="AC7" s="38">
        <v>88.6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5485.11</v>
      </c>
      <c r="BG7" s="38">
        <v>5251.85</v>
      </c>
      <c r="BH7" s="38">
        <v>4866.03</v>
      </c>
      <c r="BI7" s="38">
        <v>4867.72</v>
      </c>
      <c r="BJ7" s="38">
        <v>1533.33</v>
      </c>
      <c r="BK7" s="38">
        <v>3055.24</v>
      </c>
      <c r="BL7" s="38">
        <v>2574.4699999999998</v>
      </c>
      <c r="BM7" s="38">
        <v>2784</v>
      </c>
      <c r="BN7" s="38">
        <v>2464.06</v>
      </c>
      <c r="BO7" s="38">
        <v>1914.94</v>
      </c>
      <c r="BP7" s="38">
        <v>2448.19</v>
      </c>
      <c r="BQ7" s="38">
        <v>19.98</v>
      </c>
      <c r="BR7" s="38">
        <v>19.940000000000001</v>
      </c>
      <c r="BS7" s="38">
        <v>18.41</v>
      </c>
      <c r="BT7" s="38">
        <v>14.71</v>
      </c>
      <c r="BU7" s="38">
        <v>15.35</v>
      </c>
      <c r="BV7" s="38">
        <v>29.25</v>
      </c>
      <c r="BW7" s="38">
        <v>31.04</v>
      </c>
      <c r="BX7" s="38">
        <v>29.21</v>
      </c>
      <c r="BY7" s="38">
        <v>32.909999999999997</v>
      </c>
      <c r="BZ7" s="38">
        <v>34.020000000000003</v>
      </c>
      <c r="CA7" s="38">
        <v>33.549999999999997</v>
      </c>
      <c r="CB7" s="38">
        <v>554.55999999999995</v>
      </c>
      <c r="CC7" s="38">
        <v>594.64</v>
      </c>
      <c r="CD7" s="38">
        <v>839.58</v>
      </c>
      <c r="CE7" s="38">
        <v>1034.6500000000001</v>
      </c>
      <c r="CF7" s="38">
        <v>956.89</v>
      </c>
      <c r="CG7" s="38">
        <v>622.30999999999995</v>
      </c>
      <c r="CH7" s="38">
        <v>589.39</v>
      </c>
      <c r="CI7" s="38">
        <v>620.01</v>
      </c>
      <c r="CJ7" s="38">
        <v>561.54</v>
      </c>
      <c r="CK7" s="38">
        <v>553.77</v>
      </c>
      <c r="CL7" s="38">
        <v>556.04</v>
      </c>
      <c r="CM7" s="38">
        <v>68.42</v>
      </c>
      <c r="CN7" s="38">
        <v>63.16</v>
      </c>
      <c r="CO7" s="38">
        <v>47.37</v>
      </c>
      <c r="CP7" s="38">
        <v>47.37</v>
      </c>
      <c r="CQ7" s="38">
        <v>47.37</v>
      </c>
      <c r="CR7" s="38">
        <v>39.119999999999997</v>
      </c>
      <c r="CS7" s="38">
        <v>41.24</v>
      </c>
      <c r="CT7" s="38">
        <v>43.1</v>
      </c>
      <c r="CU7" s="38">
        <v>34.92</v>
      </c>
      <c r="CV7" s="38">
        <v>36.44</v>
      </c>
      <c r="CW7" s="38">
        <v>37.130000000000003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87.79</v>
      </c>
      <c r="DD7" s="38">
        <v>88.34</v>
      </c>
      <c r="DE7" s="38">
        <v>88.02</v>
      </c>
      <c r="DF7" s="38">
        <v>88.64</v>
      </c>
      <c r="DG7" s="38">
        <v>89.93</v>
      </c>
      <c r="DH7" s="38">
        <v>90.08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2018-02-22T04:01:13Z</cp:lastPrinted>
  <dcterms:created xsi:type="dcterms:W3CDTF">2017-12-25T02:38:01Z</dcterms:created>
  <dcterms:modified xsi:type="dcterms:W3CDTF">2018-02-27T03:18:01Z</dcterms:modified>
  <cp:category/>
</cp:coreProperties>
</file>