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-15" yWindow="-15" windowWidth="18180" windowHeight="610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<sst xmlns="http://schemas.openxmlformats.org/spreadsheetml/2006/main" count="240" uniqueCount="126">
  <si>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</si>
  <si>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</si>
  <si>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</si>
  <si>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</si>
  <si>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</si>
  <si>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</si>
  <si>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</si>
  <si>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</si>
  <si>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</si>
  <si>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</si>
  <si>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</si>
  <si>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</si>
  <si>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</si>
  <si>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</si>
  <si>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</si>
  <si>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</si>
  <si>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</si>
  <si>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</si>
  <si>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</si>
  <si>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</si>
  <si>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</si>
  <si>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</si>
  <si>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</si>
  <si>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</si>
  <si>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</si>
  <si>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</si>
  <si>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</si>
  <si>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</si>
  <si>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</si>
  <si>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</si>
  <si>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</si>
  <si>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</si>
  <si>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</si>
  <si>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</si>
  <si>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</si>
  <si>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</si>
  <si>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</si>
  <si>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</si>
  <si>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</si>
  <si>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</si>
  <si>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</si>
  <si>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</si>
  <si>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</si>
  <si>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</si>
  <si>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</si>
  <si>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</si>
  <si>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</si>
  <si>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</si>
  <si>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</si>
  <si>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</si>
  <si>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</si>
  <si>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</si>
  <si>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</si>
  <si>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</si>
  <si>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</si>
  <si>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</si>
  <si>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</si>
  <si>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</si>
  <si>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</si>
  <si>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</si>
  <si>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</si>
  <si>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</si>
  <si>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</si>
  <si>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</si>
  <si>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</si>
  <si>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</si>
  <si>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</si>
  <si>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</si>
  <si>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</si>
  <si>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</si>
  <si>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</si>
  <si>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</si>
  <si>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</si>
  <si>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</si>
  <si>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</si>
  <si>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</si>
  <si>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</si>
  <si>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</si>
  <si>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</si>
  <si>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</si>
  <si>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</si>
  <si>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</si>
  <si>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</si>
  <si>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</si>
  <si>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</si>
  <si>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</si>
  <si>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</si>
  <si>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</si>
  <si>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</si>
  <si>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</si>
  <si>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</si>
  <si>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</si>
  <si>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</si>
  <si>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</si>
  <si>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</si>
  <si>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</si>
  <si>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</si>
  <si>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</si>
  <si>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</si>
  <si>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</si>
  <si>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</si>
  <si>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</si>
  <si>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</si>
  <si>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</si>
  <si>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</si>
  <si>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</si>
  <si>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</si>
  <si>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</si>
  <si>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</si>
  <si>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</si>
  <si>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山梨県　身延町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</si>
  <si>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</si>
  <si>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</si>
  <si>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</si>
  <si>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</si>
  <si>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</si>
  <si>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</si>
  <si>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</si>
  <si>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</si>
  <si>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</si>
  <si>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</si>
  <si>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</si>
  <si>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　経営の健全性、効率性について、平均値と比べて不良の数値があり、適正な使用料収入の確保及び汚水処理費の削減、経営改善に向けた取り組みが必要な状況である。
　老朽化については、状況把握が必要となってきている。</t>
    <rPh sb="1" eb="3">
      <t>ケイエイ</t>
    </rPh>
    <rPh sb="4" eb="7">
      <t>ケンゼンセイ</t>
    </rPh>
    <rPh sb="8" eb="11">
      <t>コウリツセイ</t>
    </rPh>
    <rPh sb="16" eb="19">
      <t>ヘイキンチ</t>
    </rPh>
    <rPh sb="20" eb="21">
      <t>クラ</t>
    </rPh>
    <rPh sb="23" eb="25">
      <t>フリョウ</t>
    </rPh>
    <rPh sb="26" eb="28">
      <t>スウチ</t>
    </rPh>
    <rPh sb="78" eb="81">
      <t>ロウキュウカ</t>
    </rPh>
    <phoneticPr fontId="7"/>
  </si>
  <si>
    <t xml:space="preserve">　収益的収支比率は、地方債償還金額が減少したため、昨年度に比べ増加している。今後も微増していくと予想されるが、100%に近づくよう、経営改善に向けた取り組みが必要な状況である。　
　経費回収率は平均値の55.32%に比べて27.89%と低く、汚水処理原価は平均値の283.17円に比べて544.48円と高くなっている。在住家庭の接続は完了しており、接続率の増加は今後見込めない状況であるが、適正な使用料収入の確保及び汚水処理費の削減が必要である。
　施設利用率は平均値の60.65%に比べて48.98%と低い。
　水洗化率は100.00%である。
</t>
    <rPh sb="1" eb="4">
      <t>シュウエキテキ</t>
    </rPh>
    <rPh sb="4" eb="6">
      <t>シュウシ</t>
    </rPh>
    <rPh sb="6" eb="8">
      <t>ヒリツ</t>
    </rPh>
    <rPh sb="10" eb="13">
      <t>チホウサイ</t>
    </rPh>
    <rPh sb="25" eb="28">
      <t>サクネンド</t>
    </rPh>
    <rPh sb="29" eb="30">
      <t>クラ</t>
    </rPh>
    <rPh sb="31" eb="33">
      <t>ゾウカ</t>
    </rPh>
    <rPh sb="38" eb="40">
      <t>コンゴ</t>
    </rPh>
    <rPh sb="41" eb="43">
      <t>ビゾウ</t>
    </rPh>
    <rPh sb="48" eb="50">
      <t>ヨソウ</t>
    </rPh>
    <rPh sb="60" eb="61">
      <t>チカ</t>
    </rPh>
    <rPh sb="66" eb="68">
      <t>ケイエイ</t>
    </rPh>
    <rPh sb="68" eb="70">
      <t>カイゼン</t>
    </rPh>
    <rPh sb="71" eb="72">
      <t>ム</t>
    </rPh>
    <rPh sb="74" eb="75">
      <t>ト</t>
    </rPh>
    <rPh sb="76" eb="77">
      <t>ク</t>
    </rPh>
    <rPh sb="79" eb="81">
      <t>ヒツヨウ</t>
    </rPh>
    <rPh sb="82" eb="84">
      <t>ジョウキョウ</t>
    </rPh>
    <rPh sb="91" eb="93">
      <t>ケイヒ</t>
    </rPh>
    <rPh sb="93" eb="95">
      <t>カイシュウ</t>
    </rPh>
    <rPh sb="95" eb="96">
      <t>リツ</t>
    </rPh>
    <rPh sb="97" eb="100">
      <t>ヘイキンチ</t>
    </rPh>
    <rPh sb="108" eb="109">
      <t>クラ</t>
    </rPh>
    <rPh sb="118" eb="119">
      <t>ヒク</t>
    </rPh>
    <rPh sb="138" eb="139">
      <t>エン</t>
    </rPh>
    <rPh sb="149" eb="150">
      <t>エン</t>
    </rPh>
    <rPh sb="159" eb="161">
      <t>ザイジュウ</t>
    </rPh>
    <rPh sb="161" eb="163">
      <t>カテイ</t>
    </rPh>
    <rPh sb="164" eb="166">
      <t>セツゾク</t>
    </rPh>
    <rPh sb="167" eb="169">
      <t>カンリョウ</t>
    </rPh>
    <rPh sb="174" eb="176">
      <t>セツゾク</t>
    </rPh>
    <rPh sb="176" eb="177">
      <t>リツ</t>
    </rPh>
    <rPh sb="178" eb="180">
      <t>ゾウカ</t>
    </rPh>
    <rPh sb="181" eb="183">
      <t>コンゴ</t>
    </rPh>
    <rPh sb="183" eb="185">
      <t>ミコ</t>
    </rPh>
    <rPh sb="188" eb="190">
      <t>ジョウキョウ</t>
    </rPh>
    <rPh sb="195" eb="197">
      <t>テキセイ</t>
    </rPh>
    <rPh sb="198" eb="201">
      <t>シヨウリョウ</t>
    </rPh>
    <rPh sb="201" eb="203">
      <t>シュウニュウ</t>
    </rPh>
    <rPh sb="204" eb="206">
      <t>カクホ</t>
    </rPh>
    <rPh sb="206" eb="207">
      <t>オヨ</t>
    </rPh>
    <rPh sb="208" eb="210">
      <t>オスイ</t>
    </rPh>
    <rPh sb="210" eb="212">
      <t>ショリ</t>
    </rPh>
    <rPh sb="212" eb="213">
      <t>ヒ</t>
    </rPh>
    <rPh sb="214" eb="216">
      <t>サクゲン</t>
    </rPh>
    <rPh sb="217" eb="219">
      <t>ヒツヨウ</t>
    </rPh>
    <rPh sb="225" eb="227">
      <t>シセツ</t>
    </rPh>
    <rPh sb="227" eb="230">
      <t>リヨウリツ</t>
    </rPh>
    <rPh sb="231" eb="234">
      <t>ヘイキンチ</t>
    </rPh>
    <rPh sb="242" eb="243">
      <t>クラ</t>
    </rPh>
    <rPh sb="252" eb="253">
      <t>ヒク</t>
    </rPh>
    <rPh sb="257" eb="260">
      <t>スイセンカ</t>
    </rPh>
    <rPh sb="260" eb="261">
      <t>リツ</t>
    </rPh>
    <phoneticPr fontId="7"/>
  </si>
  <si>
    <t xml:space="preserve">　管渠改善率は、24年度から28年度まで0％である。
　平成28年度末で20年経過しており、老朽化の状況把握が必要となってきている。
</t>
    <rPh sb="1" eb="3">
      <t>カンキョ</t>
    </rPh>
    <rPh sb="3" eb="5">
      <t>カイゼン</t>
    </rPh>
    <rPh sb="5" eb="6">
      <t>リツ</t>
    </rPh>
    <rPh sb="10" eb="12">
      <t>ネンド</t>
    </rPh>
    <rPh sb="16" eb="18">
      <t>ネンド</t>
    </rPh>
    <rPh sb="28" eb="30">
      <t>ヘイセイ</t>
    </rPh>
    <rPh sb="32" eb="34">
      <t>ネンド</t>
    </rPh>
    <rPh sb="34" eb="35">
      <t>マツ</t>
    </rPh>
    <rPh sb="38" eb="39">
      <t>ネン</t>
    </rPh>
    <rPh sb="39" eb="41">
      <t>ケイカ</t>
    </rPh>
    <rPh sb="46" eb="49">
      <t>ロウキュウカ</t>
    </rPh>
    <rPh sb="50" eb="52">
      <t>ジョウキョウ</t>
    </rPh>
    <rPh sb="52" eb="54">
      <t>ハアク</t>
    </rPh>
    <rPh sb="55" eb="57">
      <t>ヒツヨウ</t>
    </rPh>
    <phoneticPr fontId="7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</si>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</sst>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18" fillId="0" borderId="2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97184"/>
        <c:axId val="82003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0.03</c:v>
                </c:pt>
                <c:pt idx="2">
                  <c:v>0.02</c:v>
                </c:pt>
                <c:pt idx="3">
                  <c:v>0.01</c:v>
                </c:pt>
                <c:pt idx="4">
                  <c:v>2.0499999999999998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97184"/>
        <c:axId val="82003456"/>
      </c:lineChart>
      <c:dateAx>
        <c:axId val="81997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003456"/>
        <c:crosses val="autoZero"/>
        <c:auto val="1"/>
        <c:lblOffset val="100"/>
        <c:baseTimeUnit val="years"/>
      </c:dateAx>
      <c:valAx>
        <c:axId val="82003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1997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42.86</c:v>
                </c:pt>
                <c:pt idx="1">
                  <c:v>40.82</c:v>
                </c:pt>
                <c:pt idx="2">
                  <c:v>51.02</c:v>
                </c:pt>
                <c:pt idx="3">
                  <c:v>51.02</c:v>
                </c:pt>
                <c:pt idx="4">
                  <c:v>48.98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61376"/>
        <c:axId val="82663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54.74</c:v>
                </c:pt>
                <c:pt idx="1">
                  <c:v>53.78</c:v>
                </c:pt>
                <c:pt idx="2">
                  <c:v>53.24</c:v>
                </c:pt>
                <c:pt idx="3">
                  <c:v>52.31</c:v>
                </c:pt>
                <c:pt idx="4">
                  <c:v>60.65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61376"/>
        <c:axId val="82663296"/>
      </c:lineChart>
      <c:dateAx>
        <c:axId val="82661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663296"/>
        <c:crosses val="autoZero"/>
        <c:auto val="1"/>
        <c:lblOffset val="100"/>
        <c:baseTimeUnit val="years"/>
      </c:dateAx>
      <c:valAx>
        <c:axId val="82663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661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93.1</c:v>
                </c:pt>
                <c:pt idx="1">
                  <c:v>91.76</c:v>
                </c:pt>
                <c:pt idx="2">
                  <c:v>97.44</c:v>
                </c:pt>
                <c:pt idx="3">
                  <c:v>98.7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81216"/>
        <c:axId val="82978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83.88</c:v>
                </c:pt>
                <c:pt idx="1">
                  <c:v>84.06</c:v>
                </c:pt>
                <c:pt idx="2">
                  <c:v>84.07</c:v>
                </c:pt>
                <c:pt idx="3">
                  <c:v>84.32</c:v>
                </c:pt>
                <c:pt idx="4">
                  <c:v>84.58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681216"/>
        <c:axId val="82978304"/>
      </c:lineChart>
      <c:dateAx>
        <c:axId val="82681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978304"/>
        <c:crosses val="autoZero"/>
        <c:auto val="1"/>
        <c:lblOffset val="100"/>
        <c:baseTimeUnit val="years"/>
      </c:dateAx>
      <c:valAx>
        <c:axId val="82978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681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72.7</c:v>
                </c:pt>
                <c:pt idx="1">
                  <c:v>84.95</c:v>
                </c:pt>
                <c:pt idx="2">
                  <c:v>84.8</c:v>
                </c:pt>
                <c:pt idx="3">
                  <c:v>82.11</c:v>
                </c:pt>
                <c:pt idx="4">
                  <c:v>91.28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037760"/>
        <c:axId val="82039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37760"/>
        <c:axId val="82039936"/>
      </c:lineChart>
      <c:dateAx>
        <c:axId val="82037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039936"/>
        <c:crosses val="autoZero"/>
        <c:auto val="1"/>
        <c:lblOffset val="100"/>
        <c:baseTimeUnit val="years"/>
      </c:dateAx>
      <c:valAx>
        <c:axId val="82039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037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258560"/>
        <c:axId val="8228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58560"/>
        <c:axId val="82289408"/>
      </c:lineChart>
      <c:dateAx>
        <c:axId val="82258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289408"/>
        <c:crosses val="autoZero"/>
        <c:auto val="1"/>
        <c:lblOffset val="100"/>
        <c:baseTimeUnit val="years"/>
      </c:dateAx>
      <c:valAx>
        <c:axId val="8228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258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81056"/>
        <c:axId val="82383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81056"/>
        <c:axId val="82383232"/>
      </c:lineChart>
      <c:dateAx>
        <c:axId val="82381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383232"/>
        <c:crosses val="autoZero"/>
        <c:auto val="1"/>
        <c:lblOffset val="100"/>
        <c:baseTimeUnit val="years"/>
      </c:dateAx>
      <c:valAx>
        <c:axId val="82383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381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27904"/>
        <c:axId val="82429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27904"/>
        <c:axId val="82429824"/>
      </c:lineChart>
      <c:dateAx>
        <c:axId val="82427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429824"/>
        <c:crosses val="autoZero"/>
        <c:auto val="1"/>
        <c:lblOffset val="100"/>
        <c:baseTimeUnit val="years"/>
      </c:dateAx>
      <c:valAx>
        <c:axId val="82429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427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72960"/>
        <c:axId val="82474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72960"/>
        <c:axId val="82474880"/>
      </c:lineChart>
      <c:dateAx>
        <c:axId val="82472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474880"/>
        <c:crosses val="autoZero"/>
        <c:auto val="1"/>
        <c:lblOffset val="100"/>
        <c:baseTimeUnit val="years"/>
      </c:dateAx>
      <c:valAx>
        <c:axId val="82474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472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2237.8200000000002</c:v>
                </c:pt>
                <c:pt idx="1">
                  <c:v>2157.2800000000002</c:v>
                </c:pt>
                <c:pt idx="2">
                  <c:v>1971.1</c:v>
                </c:pt>
                <c:pt idx="3">
                  <c:v>1880.11</c:v>
                </c:pt>
                <c:pt idx="4">
                  <c:v>570.45000000000005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492800"/>
        <c:axId val="82507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1197.82</c:v>
                </c:pt>
                <c:pt idx="1">
                  <c:v>1126.77</c:v>
                </c:pt>
                <c:pt idx="2">
                  <c:v>1044.8</c:v>
                </c:pt>
                <c:pt idx="3">
                  <c:v>1081.8</c:v>
                </c:pt>
                <c:pt idx="4">
                  <c:v>974.93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92800"/>
        <c:axId val="82507264"/>
      </c:lineChart>
      <c:dateAx>
        <c:axId val="82492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507264"/>
        <c:crosses val="autoZero"/>
        <c:auto val="1"/>
        <c:lblOffset val="100"/>
        <c:baseTimeUnit val="years"/>
      </c:dateAx>
      <c:valAx>
        <c:axId val="82507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492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26.91</c:v>
                </c:pt>
                <c:pt idx="1">
                  <c:v>26.66</c:v>
                </c:pt>
                <c:pt idx="2">
                  <c:v>24.74</c:v>
                </c:pt>
                <c:pt idx="3">
                  <c:v>23.76</c:v>
                </c:pt>
                <c:pt idx="4">
                  <c:v>27.89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527360"/>
        <c:axId val="82529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51.03</c:v>
                </c:pt>
                <c:pt idx="1">
                  <c:v>50.9</c:v>
                </c:pt>
                <c:pt idx="2">
                  <c:v>50.82</c:v>
                </c:pt>
                <c:pt idx="3">
                  <c:v>52.19</c:v>
                </c:pt>
                <c:pt idx="4">
                  <c:v>55.32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27360"/>
        <c:axId val="82529280"/>
      </c:lineChart>
      <c:dateAx>
        <c:axId val="82527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529280"/>
        <c:crosses val="autoZero"/>
        <c:auto val="1"/>
        <c:lblOffset val="100"/>
        <c:baseTimeUnit val="years"/>
      </c:dateAx>
      <c:valAx>
        <c:axId val="82529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527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656.1</c:v>
                </c:pt>
                <c:pt idx="1">
                  <c:v>679.17</c:v>
                </c:pt>
                <c:pt idx="2">
                  <c:v>597.02</c:v>
                </c:pt>
                <c:pt idx="3">
                  <c:v>607</c:v>
                </c:pt>
                <c:pt idx="4">
                  <c:v>544.48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567552"/>
        <c:axId val="82569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289.60000000000002</c:v>
                </c:pt>
                <c:pt idx="1">
                  <c:v>293.27</c:v>
                </c:pt>
                <c:pt idx="2">
                  <c:v>300.52</c:v>
                </c:pt>
                <c:pt idx="3">
                  <c:v>296.14</c:v>
                </c:pt>
                <c:pt idx="4">
                  <c:v>283.17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67552"/>
        <c:axId val="82569472"/>
      </c:lineChart>
      <c:dateAx>
        <c:axId val="82567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2569472"/>
        <c:crosses val="autoZero"/>
        <c:auto val="1"/>
        <c:lblOffset val="100"/>
        <c:baseTimeUnit val="years"/>
      </c:dateAx>
      <c:valAx>
        <c:axId val="82569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2567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0" zoomScaleNormal="80" workbookViewId="0">
      <selection activeCell="P8" sqref="P8:V8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</row>
    <row r="3" spans="1:78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</row>
    <row r="4" spans="1:78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81" t="str">
        <f>データ!H6</f>
        <v>山梨県　身延町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69" t="s">
        <v>5</v>
      </c>
      <c r="AE7" s="69"/>
      <c r="AF7" s="69"/>
      <c r="AG7" s="69"/>
      <c r="AH7" s="69"/>
      <c r="AI7" s="69"/>
      <c r="AJ7" s="69"/>
      <c r="AK7" s="4"/>
      <c r="AL7" s="69" t="s">
        <v>6</v>
      </c>
      <c r="AM7" s="69"/>
      <c r="AN7" s="69"/>
      <c r="AO7" s="69"/>
      <c r="AP7" s="69"/>
      <c r="AQ7" s="69"/>
      <c r="AR7" s="69"/>
      <c r="AS7" s="69"/>
      <c r="AT7" s="69" t="s">
        <v>7</v>
      </c>
      <c r="AU7" s="69"/>
      <c r="AV7" s="69"/>
      <c r="AW7" s="69"/>
      <c r="AX7" s="69"/>
      <c r="AY7" s="69"/>
      <c r="AZ7" s="69"/>
      <c r="BA7" s="69"/>
      <c r="BB7" s="69" t="s">
        <v>8</v>
      </c>
      <c r="BC7" s="69"/>
      <c r="BD7" s="69"/>
      <c r="BE7" s="69"/>
      <c r="BF7" s="69"/>
      <c r="BG7" s="69"/>
      <c r="BH7" s="69"/>
      <c r="BI7" s="69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8" t="str">
        <f>データ!I6</f>
        <v>法非適用</v>
      </c>
      <c r="C8" s="78"/>
      <c r="D8" s="78"/>
      <c r="E8" s="78"/>
      <c r="F8" s="78"/>
      <c r="G8" s="78"/>
      <c r="H8" s="78"/>
      <c r="I8" s="78" t="str">
        <f>データ!J6</f>
        <v>下水道事業</v>
      </c>
      <c r="J8" s="78"/>
      <c r="K8" s="78"/>
      <c r="L8" s="78"/>
      <c r="M8" s="78"/>
      <c r="N8" s="78"/>
      <c r="O8" s="78"/>
      <c r="P8" s="78" t="str">
        <f>データ!K6</f>
        <v>農業集落排水</v>
      </c>
      <c r="Q8" s="78"/>
      <c r="R8" s="78"/>
      <c r="S8" s="78"/>
      <c r="T8" s="78"/>
      <c r="U8" s="78"/>
      <c r="V8" s="78"/>
      <c r="W8" s="78" t="str">
        <f>データ!L6</f>
        <v>F2</v>
      </c>
      <c r="X8" s="78"/>
      <c r="Y8" s="78"/>
      <c r="Z8" s="78"/>
      <c r="AA8" s="78"/>
      <c r="AB8" s="78"/>
      <c r="AC8" s="78"/>
      <c r="AD8" s="79" t="s">
        <v>125</v>
      </c>
      <c r="AE8" s="79"/>
      <c r="AF8" s="79"/>
      <c r="AG8" s="79"/>
      <c r="AH8" s="79"/>
      <c r="AI8" s="79"/>
      <c r="AJ8" s="79"/>
      <c r="AK8" s="4"/>
      <c r="AL8" s="73">
        <f>データ!S6</f>
        <v>12738</v>
      </c>
      <c r="AM8" s="73"/>
      <c r="AN8" s="73"/>
      <c r="AO8" s="73"/>
      <c r="AP8" s="73"/>
      <c r="AQ8" s="73"/>
      <c r="AR8" s="73"/>
      <c r="AS8" s="73"/>
      <c r="AT8" s="72">
        <f>データ!T6</f>
        <v>301.98</v>
      </c>
      <c r="AU8" s="72"/>
      <c r="AV8" s="72"/>
      <c r="AW8" s="72"/>
      <c r="AX8" s="72"/>
      <c r="AY8" s="72"/>
      <c r="AZ8" s="72"/>
      <c r="BA8" s="72"/>
      <c r="BB8" s="72">
        <f>データ!U6</f>
        <v>42.18</v>
      </c>
      <c r="BC8" s="72"/>
      <c r="BD8" s="72"/>
      <c r="BE8" s="72"/>
      <c r="BF8" s="72"/>
      <c r="BG8" s="72"/>
      <c r="BH8" s="72"/>
      <c r="BI8" s="72"/>
      <c r="BJ8" s="4"/>
      <c r="BK8" s="4"/>
      <c r="BL8" s="76" t="s">
        <v>10</v>
      </c>
      <c r="BM8" s="7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69" t="s">
        <v>12</v>
      </c>
      <c r="C9" s="69"/>
      <c r="D9" s="69"/>
      <c r="E9" s="69"/>
      <c r="F9" s="69"/>
      <c r="G9" s="69"/>
      <c r="H9" s="69"/>
      <c r="I9" s="69" t="s">
        <v>13</v>
      </c>
      <c r="J9" s="69"/>
      <c r="K9" s="69"/>
      <c r="L9" s="69"/>
      <c r="M9" s="69"/>
      <c r="N9" s="69"/>
      <c r="O9" s="69"/>
      <c r="P9" s="69" t="s">
        <v>14</v>
      </c>
      <c r="Q9" s="69"/>
      <c r="R9" s="69"/>
      <c r="S9" s="69"/>
      <c r="T9" s="69"/>
      <c r="U9" s="69"/>
      <c r="V9" s="69"/>
      <c r="W9" s="69" t="s">
        <v>15</v>
      </c>
      <c r="X9" s="69"/>
      <c r="Y9" s="69"/>
      <c r="Z9" s="69"/>
      <c r="AA9" s="69"/>
      <c r="AB9" s="69"/>
      <c r="AC9" s="69"/>
      <c r="AD9" s="69" t="s">
        <v>16</v>
      </c>
      <c r="AE9" s="69"/>
      <c r="AF9" s="69"/>
      <c r="AG9" s="69"/>
      <c r="AH9" s="69"/>
      <c r="AI9" s="69"/>
      <c r="AJ9" s="69"/>
      <c r="AK9" s="4"/>
      <c r="AL9" s="69" t="s">
        <v>17</v>
      </c>
      <c r="AM9" s="69"/>
      <c r="AN9" s="69"/>
      <c r="AO9" s="69"/>
      <c r="AP9" s="69"/>
      <c r="AQ9" s="69"/>
      <c r="AR9" s="69"/>
      <c r="AS9" s="69"/>
      <c r="AT9" s="69" t="s">
        <v>18</v>
      </c>
      <c r="AU9" s="69"/>
      <c r="AV9" s="69"/>
      <c r="AW9" s="69"/>
      <c r="AX9" s="69"/>
      <c r="AY9" s="69"/>
      <c r="AZ9" s="69"/>
      <c r="BA9" s="69"/>
      <c r="BB9" s="69" t="s">
        <v>19</v>
      </c>
      <c r="BC9" s="69"/>
      <c r="BD9" s="69"/>
      <c r="BE9" s="69"/>
      <c r="BF9" s="69"/>
      <c r="BG9" s="69"/>
      <c r="BH9" s="69"/>
      <c r="BI9" s="69"/>
      <c r="BJ9" s="4"/>
      <c r="BK9" s="4"/>
      <c r="BL9" s="70" t="s">
        <v>20</v>
      </c>
      <c r="BM9" s="71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72" t="str">
        <f>データ!N6</f>
        <v>-</v>
      </c>
      <c r="C10" s="72"/>
      <c r="D10" s="72"/>
      <c r="E10" s="72"/>
      <c r="F10" s="72"/>
      <c r="G10" s="72"/>
      <c r="H10" s="72"/>
      <c r="I10" s="72" t="str">
        <f>データ!O6</f>
        <v>該当数値なし</v>
      </c>
      <c r="J10" s="72"/>
      <c r="K10" s="72"/>
      <c r="L10" s="72"/>
      <c r="M10" s="72"/>
      <c r="N10" s="72"/>
      <c r="O10" s="72"/>
      <c r="P10" s="72">
        <f>データ!P6</f>
        <v>0.63</v>
      </c>
      <c r="Q10" s="72"/>
      <c r="R10" s="72"/>
      <c r="S10" s="72"/>
      <c r="T10" s="72"/>
      <c r="U10" s="72"/>
      <c r="V10" s="72"/>
      <c r="W10" s="72">
        <f>データ!Q6</f>
        <v>100</v>
      </c>
      <c r="X10" s="72"/>
      <c r="Y10" s="72"/>
      <c r="Z10" s="72"/>
      <c r="AA10" s="72"/>
      <c r="AB10" s="72"/>
      <c r="AC10" s="72"/>
      <c r="AD10" s="73">
        <f>データ!R6</f>
        <v>3170</v>
      </c>
      <c r="AE10" s="73"/>
      <c r="AF10" s="73"/>
      <c r="AG10" s="73"/>
      <c r="AH10" s="73"/>
      <c r="AI10" s="73"/>
      <c r="AJ10" s="73"/>
      <c r="AK10" s="2"/>
      <c r="AL10" s="73">
        <f>データ!V6</f>
        <v>79</v>
      </c>
      <c r="AM10" s="73"/>
      <c r="AN10" s="73"/>
      <c r="AO10" s="73"/>
      <c r="AP10" s="73"/>
      <c r="AQ10" s="73"/>
      <c r="AR10" s="73"/>
      <c r="AS10" s="73"/>
      <c r="AT10" s="72">
        <f>データ!W6</f>
        <v>0.06</v>
      </c>
      <c r="AU10" s="72"/>
      <c r="AV10" s="72"/>
      <c r="AW10" s="72"/>
      <c r="AX10" s="72"/>
      <c r="AY10" s="72"/>
      <c r="AZ10" s="72"/>
      <c r="BA10" s="72"/>
      <c r="BB10" s="72">
        <f>データ!X6</f>
        <v>1316.67</v>
      </c>
      <c r="BC10" s="72"/>
      <c r="BD10" s="72"/>
      <c r="BE10" s="72"/>
      <c r="BF10" s="72"/>
      <c r="BG10" s="72"/>
      <c r="BH10" s="72"/>
      <c r="BI10" s="72"/>
      <c r="BJ10" s="2"/>
      <c r="BK10" s="2"/>
      <c r="BL10" s="74" t="s">
        <v>22</v>
      </c>
      <c r="BM10" s="75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3" t="s">
        <v>123</v>
      </c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5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3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5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3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5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3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5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3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5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3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5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3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5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3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5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3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5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3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5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3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5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3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5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3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5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3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5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3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5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3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5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3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5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3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5"/>
    </row>
    <row r="34" spans="1:78" ht="13.5" customHeight="1" x14ac:dyDescent="0.15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63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5"/>
    </row>
    <row r="35" spans="1:78" ht="13.5" customHeight="1" x14ac:dyDescent="0.15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63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5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3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5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3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5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3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5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3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5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3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5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3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5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3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5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3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5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66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8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124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122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56</v>
      </c>
      <c r="N86" s="26" t="s">
        <v>56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83" t="s">
        <v>66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67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68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70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71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72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73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74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75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76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77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78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79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80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193658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山梨県　身延町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0.63</v>
      </c>
      <c r="Q6" s="34">
        <f t="shared" si="3"/>
        <v>100</v>
      </c>
      <c r="R6" s="34">
        <f t="shared" si="3"/>
        <v>3170</v>
      </c>
      <c r="S6" s="34">
        <f t="shared" si="3"/>
        <v>12738</v>
      </c>
      <c r="T6" s="34">
        <f t="shared" si="3"/>
        <v>301.98</v>
      </c>
      <c r="U6" s="34">
        <f t="shared" si="3"/>
        <v>42.18</v>
      </c>
      <c r="V6" s="34">
        <f t="shared" si="3"/>
        <v>79</v>
      </c>
      <c r="W6" s="34">
        <f t="shared" si="3"/>
        <v>0.06</v>
      </c>
      <c r="X6" s="34">
        <f t="shared" si="3"/>
        <v>1316.67</v>
      </c>
      <c r="Y6" s="35">
        <f>IF(Y7="",NA(),Y7)</f>
        <v>72.7</v>
      </c>
      <c r="Z6" s="35">
        <f t="shared" ref="Z6:AH6" si="4">IF(Z7="",NA(),Z7)</f>
        <v>84.95</v>
      </c>
      <c r="AA6" s="35">
        <f t="shared" si="4"/>
        <v>84.8</v>
      </c>
      <c r="AB6" s="35">
        <f t="shared" si="4"/>
        <v>82.11</v>
      </c>
      <c r="AC6" s="35">
        <f t="shared" si="4"/>
        <v>91.28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2237.8200000000002</v>
      </c>
      <c r="BG6" s="35">
        <f t="shared" ref="BG6:BO6" si="7">IF(BG7="",NA(),BG7)</f>
        <v>2157.2800000000002</v>
      </c>
      <c r="BH6" s="35">
        <f t="shared" si="7"/>
        <v>1971.1</v>
      </c>
      <c r="BI6" s="35">
        <f t="shared" si="7"/>
        <v>1880.11</v>
      </c>
      <c r="BJ6" s="35">
        <f t="shared" si="7"/>
        <v>570.45000000000005</v>
      </c>
      <c r="BK6" s="35">
        <f t="shared" si="7"/>
        <v>1197.82</v>
      </c>
      <c r="BL6" s="35">
        <f t="shared" si="7"/>
        <v>1126.77</v>
      </c>
      <c r="BM6" s="35">
        <f t="shared" si="7"/>
        <v>1044.8</v>
      </c>
      <c r="BN6" s="35">
        <f t="shared" si="7"/>
        <v>1081.8</v>
      </c>
      <c r="BO6" s="35">
        <f t="shared" si="7"/>
        <v>974.93</v>
      </c>
      <c r="BP6" s="34" t="str">
        <f>IF(BP7="","",IF(BP7="-","【-】","【"&amp;SUBSTITUTE(TEXT(BP7,"#,##0.00"),"-","△")&amp;"】"))</f>
        <v>【914.53】</v>
      </c>
      <c r="BQ6" s="35">
        <f>IF(BQ7="",NA(),BQ7)</f>
        <v>26.91</v>
      </c>
      <c r="BR6" s="35">
        <f t="shared" ref="BR6:BZ6" si="8">IF(BR7="",NA(),BR7)</f>
        <v>26.66</v>
      </c>
      <c r="BS6" s="35">
        <f t="shared" si="8"/>
        <v>24.74</v>
      </c>
      <c r="BT6" s="35">
        <f t="shared" si="8"/>
        <v>23.76</v>
      </c>
      <c r="BU6" s="35">
        <f t="shared" si="8"/>
        <v>27.89</v>
      </c>
      <c r="BV6" s="35">
        <f t="shared" si="8"/>
        <v>51.03</v>
      </c>
      <c r="BW6" s="35">
        <f t="shared" si="8"/>
        <v>50.9</v>
      </c>
      <c r="BX6" s="35">
        <f t="shared" si="8"/>
        <v>50.82</v>
      </c>
      <c r="BY6" s="35">
        <f t="shared" si="8"/>
        <v>52.19</v>
      </c>
      <c r="BZ6" s="35">
        <f t="shared" si="8"/>
        <v>55.32</v>
      </c>
      <c r="CA6" s="34" t="str">
        <f>IF(CA7="","",IF(CA7="-","【-】","【"&amp;SUBSTITUTE(TEXT(CA7,"#,##0.00"),"-","△")&amp;"】"))</f>
        <v>【55.73】</v>
      </c>
      <c r="CB6" s="35">
        <f>IF(CB7="",NA(),CB7)</f>
        <v>656.1</v>
      </c>
      <c r="CC6" s="35">
        <f t="shared" ref="CC6:CK6" si="9">IF(CC7="",NA(),CC7)</f>
        <v>679.17</v>
      </c>
      <c r="CD6" s="35">
        <f t="shared" si="9"/>
        <v>597.02</v>
      </c>
      <c r="CE6" s="35">
        <f t="shared" si="9"/>
        <v>607</v>
      </c>
      <c r="CF6" s="35">
        <f t="shared" si="9"/>
        <v>544.48</v>
      </c>
      <c r="CG6" s="35">
        <f t="shared" si="9"/>
        <v>289.60000000000002</v>
      </c>
      <c r="CH6" s="35">
        <f t="shared" si="9"/>
        <v>293.27</v>
      </c>
      <c r="CI6" s="35">
        <f t="shared" si="9"/>
        <v>300.52</v>
      </c>
      <c r="CJ6" s="35">
        <f t="shared" si="9"/>
        <v>296.14</v>
      </c>
      <c r="CK6" s="35">
        <f t="shared" si="9"/>
        <v>283.17</v>
      </c>
      <c r="CL6" s="34" t="str">
        <f>IF(CL7="","",IF(CL7="-","【-】","【"&amp;SUBSTITUTE(TEXT(CL7,"#,##0.00"),"-","△")&amp;"】"))</f>
        <v>【276.78】</v>
      </c>
      <c r="CM6" s="35">
        <f>IF(CM7="",NA(),CM7)</f>
        <v>42.86</v>
      </c>
      <c r="CN6" s="35">
        <f t="shared" ref="CN6:CV6" si="10">IF(CN7="",NA(),CN7)</f>
        <v>40.82</v>
      </c>
      <c r="CO6" s="35">
        <f t="shared" si="10"/>
        <v>51.02</v>
      </c>
      <c r="CP6" s="35">
        <f t="shared" si="10"/>
        <v>51.02</v>
      </c>
      <c r="CQ6" s="35">
        <f t="shared" si="10"/>
        <v>48.98</v>
      </c>
      <c r="CR6" s="35">
        <f t="shared" si="10"/>
        <v>54.74</v>
      </c>
      <c r="CS6" s="35">
        <f t="shared" si="10"/>
        <v>53.78</v>
      </c>
      <c r="CT6" s="35">
        <f t="shared" si="10"/>
        <v>53.24</v>
      </c>
      <c r="CU6" s="35">
        <f t="shared" si="10"/>
        <v>52.31</v>
      </c>
      <c r="CV6" s="35">
        <f t="shared" si="10"/>
        <v>60.65</v>
      </c>
      <c r="CW6" s="34" t="str">
        <f>IF(CW7="","",IF(CW7="-","【-】","【"&amp;SUBSTITUTE(TEXT(CW7,"#,##0.00"),"-","△")&amp;"】"))</f>
        <v>【59.15】</v>
      </c>
      <c r="CX6" s="35">
        <f>IF(CX7="",NA(),CX7)</f>
        <v>93.1</v>
      </c>
      <c r="CY6" s="35">
        <f t="shared" ref="CY6:DG6" si="11">IF(CY7="",NA(),CY7)</f>
        <v>91.76</v>
      </c>
      <c r="CZ6" s="35">
        <f t="shared" si="11"/>
        <v>97.44</v>
      </c>
      <c r="DA6" s="35">
        <f t="shared" si="11"/>
        <v>98.7</v>
      </c>
      <c r="DB6" s="35">
        <f t="shared" si="11"/>
        <v>100</v>
      </c>
      <c r="DC6" s="35">
        <f t="shared" si="11"/>
        <v>83.88</v>
      </c>
      <c r="DD6" s="35">
        <f t="shared" si="11"/>
        <v>84.06</v>
      </c>
      <c r="DE6" s="35">
        <f t="shared" si="11"/>
        <v>84.07</v>
      </c>
      <c r="DF6" s="35">
        <f t="shared" si="11"/>
        <v>84.32</v>
      </c>
      <c r="DG6" s="35">
        <f t="shared" si="11"/>
        <v>84.58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0.04</v>
      </c>
      <c r="EK6" s="35">
        <f t="shared" si="14"/>
        <v>0.03</v>
      </c>
      <c r="EL6" s="35">
        <f t="shared" si="14"/>
        <v>0.02</v>
      </c>
      <c r="EM6" s="35">
        <f t="shared" si="14"/>
        <v>0.01</v>
      </c>
      <c r="EN6" s="35">
        <f t="shared" si="14"/>
        <v>2.0499999999999998</v>
      </c>
      <c r="EO6" s="34" t="str">
        <f>IF(EO7="","",IF(EO7="-","【-】","【"&amp;SUBSTITUTE(TEXT(EO7,"#,##0.00"),"-","△")&amp;"】"))</f>
        <v>【1.58】</v>
      </c>
    </row>
    <row r="7" spans="1:145" s="36" customFormat="1" x14ac:dyDescent="0.15">
      <c r="A7" s="28"/>
      <c r="B7" s="37">
        <v>2016</v>
      </c>
      <c r="C7" s="37">
        <v>193658</v>
      </c>
      <c r="D7" s="37">
        <v>47</v>
      </c>
      <c r="E7" s="37">
        <v>17</v>
      </c>
      <c r="F7" s="37">
        <v>5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0.63</v>
      </c>
      <c r="Q7" s="38">
        <v>100</v>
      </c>
      <c r="R7" s="38">
        <v>3170</v>
      </c>
      <c r="S7" s="38">
        <v>12738</v>
      </c>
      <c r="T7" s="38">
        <v>301.98</v>
      </c>
      <c r="U7" s="38">
        <v>42.18</v>
      </c>
      <c r="V7" s="38">
        <v>79</v>
      </c>
      <c r="W7" s="38">
        <v>0.06</v>
      </c>
      <c r="X7" s="38">
        <v>1316.67</v>
      </c>
      <c r="Y7" s="38">
        <v>72.7</v>
      </c>
      <c r="Z7" s="38">
        <v>84.95</v>
      </c>
      <c r="AA7" s="38">
        <v>84.8</v>
      </c>
      <c r="AB7" s="38">
        <v>82.11</v>
      </c>
      <c r="AC7" s="38">
        <v>91.28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2237.8200000000002</v>
      </c>
      <c r="BG7" s="38">
        <v>2157.2800000000002</v>
      </c>
      <c r="BH7" s="38">
        <v>1971.1</v>
      </c>
      <c r="BI7" s="38">
        <v>1880.11</v>
      </c>
      <c r="BJ7" s="38">
        <v>570.45000000000005</v>
      </c>
      <c r="BK7" s="38">
        <v>1197.82</v>
      </c>
      <c r="BL7" s="38">
        <v>1126.77</v>
      </c>
      <c r="BM7" s="38">
        <v>1044.8</v>
      </c>
      <c r="BN7" s="38">
        <v>1081.8</v>
      </c>
      <c r="BO7" s="38">
        <v>974.93</v>
      </c>
      <c r="BP7" s="38">
        <v>914.53</v>
      </c>
      <c r="BQ7" s="38">
        <v>26.91</v>
      </c>
      <c r="BR7" s="38">
        <v>26.66</v>
      </c>
      <c r="BS7" s="38">
        <v>24.74</v>
      </c>
      <c r="BT7" s="38">
        <v>23.76</v>
      </c>
      <c r="BU7" s="38">
        <v>27.89</v>
      </c>
      <c r="BV7" s="38">
        <v>51.03</v>
      </c>
      <c r="BW7" s="38">
        <v>50.9</v>
      </c>
      <c r="BX7" s="38">
        <v>50.82</v>
      </c>
      <c r="BY7" s="38">
        <v>52.19</v>
      </c>
      <c r="BZ7" s="38">
        <v>55.32</v>
      </c>
      <c r="CA7" s="38">
        <v>55.73</v>
      </c>
      <c r="CB7" s="38">
        <v>656.1</v>
      </c>
      <c r="CC7" s="38">
        <v>679.17</v>
      </c>
      <c r="CD7" s="38">
        <v>597.02</v>
      </c>
      <c r="CE7" s="38">
        <v>607</v>
      </c>
      <c r="CF7" s="38">
        <v>544.48</v>
      </c>
      <c r="CG7" s="38">
        <v>289.60000000000002</v>
      </c>
      <c r="CH7" s="38">
        <v>293.27</v>
      </c>
      <c r="CI7" s="38">
        <v>300.52</v>
      </c>
      <c r="CJ7" s="38">
        <v>296.14</v>
      </c>
      <c r="CK7" s="38">
        <v>283.17</v>
      </c>
      <c r="CL7" s="38">
        <v>276.77999999999997</v>
      </c>
      <c r="CM7" s="38">
        <v>42.86</v>
      </c>
      <c r="CN7" s="38">
        <v>40.82</v>
      </c>
      <c r="CO7" s="38">
        <v>51.02</v>
      </c>
      <c r="CP7" s="38">
        <v>51.02</v>
      </c>
      <c r="CQ7" s="38">
        <v>48.98</v>
      </c>
      <c r="CR7" s="38">
        <v>54.74</v>
      </c>
      <c r="CS7" s="38">
        <v>53.78</v>
      </c>
      <c r="CT7" s="38">
        <v>53.24</v>
      </c>
      <c r="CU7" s="38">
        <v>52.31</v>
      </c>
      <c r="CV7" s="38">
        <v>60.65</v>
      </c>
      <c r="CW7" s="38">
        <v>59.15</v>
      </c>
      <c r="CX7" s="38">
        <v>93.1</v>
      </c>
      <c r="CY7" s="38">
        <v>91.76</v>
      </c>
      <c r="CZ7" s="38">
        <v>97.44</v>
      </c>
      <c r="DA7" s="38">
        <v>98.7</v>
      </c>
      <c r="DB7" s="38">
        <v>100</v>
      </c>
      <c r="DC7" s="38">
        <v>83.88</v>
      </c>
      <c r="DD7" s="38">
        <v>84.06</v>
      </c>
      <c r="DE7" s="38">
        <v>84.07</v>
      </c>
      <c r="DF7" s="38">
        <v>84.32</v>
      </c>
      <c r="DG7" s="38">
        <v>84.58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0.04</v>
      </c>
      <c r="EK7" s="38">
        <v>0.03</v>
      </c>
      <c r="EL7" s="38">
        <v>0.02</v>
      </c>
      <c r="EM7" s="38">
        <v>0.01</v>
      </c>
      <c r="EN7" s="38">
        <v>2.0499999999999998</v>
      </c>
      <c r="EO7" s="38">
        <v>1.58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hbis</cp:lastModifiedBy>
  <cp:lastPrinted>2018-02-22T04:00:38Z</cp:lastPrinted>
  <dcterms:created xsi:type="dcterms:W3CDTF">2017-12-25T02:28:40Z</dcterms:created>
  <dcterms:modified xsi:type="dcterms:W3CDTF">2018-02-27T04:57:04Z</dcterms:modified>
  <cp:category/>
</cp:coreProperties>
</file>