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<sst xmlns="http://schemas.openxmlformats.org/spreadsheetml/2006/main" count="240" uniqueCount="126">
  <si>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</si>
  <si>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</si>
  <si>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</si>
  <si>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</si>
  <si>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</si>
  <si>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</si>
  <si>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</si>
  <si>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</si>
  <si>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</si>
  <si>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</si>
  <si>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</si>
  <si>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</si>
  <si>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</si>
  <si>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</si>
  <si>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</si>
  <si>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</si>
  <si>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</si>
  <si>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</si>
  <si>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</si>
  <si>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</si>
  <si>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</si>
  <si>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</si>
  <si>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</si>
  <si>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</si>
  <si>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</si>
  <si>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</si>
  <si>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</si>
  <si>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</si>
  <si>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</si>
  <si>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</si>
  <si>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</si>
  <si>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</si>
  <si>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</si>
  <si>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</si>
  <si>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</si>
  <si>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</si>
  <si>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</si>
  <si>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</si>
  <si>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</si>
  <si>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</si>
  <si>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</si>
  <si>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</si>
  <si>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</si>
  <si>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</si>
  <si>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</si>
  <si>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</si>
  <si>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</si>
  <si>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</si>
  <si>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</si>
  <si>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</si>
  <si>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</si>
  <si>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</si>
  <si>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</si>
  <si>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</si>
  <si>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</si>
  <si>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</si>
  <si>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</si>
  <si>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</si>
  <si>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</si>
  <si>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</si>
  <si>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</si>
  <si>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</si>
  <si>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</si>
  <si>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</si>
  <si>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</si>
  <si>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</si>
  <si>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</si>
  <si>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</si>
  <si>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</si>
  <si>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</si>
  <si>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</si>
  <si>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</si>
  <si>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</si>
  <si>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</si>
  <si>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</si>
  <si>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</si>
  <si>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</si>
  <si>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</si>
  <si>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</si>
  <si>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</si>
  <si>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</si>
  <si>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</si>
  <si>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</si>
  <si>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</si>
  <si>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</si>
  <si>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</si>
  <si>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</si>
  <si>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</si>
  <si>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</si>
  <si>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</si>
  <si>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</si>
  <si>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</si>
  <si>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</si>
  <si>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</si>
  <si>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</si>
  <si>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</si>
  <si>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</si>
  <si>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</si>
  <si>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</si>
  <si>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</si>
  <si>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</si>
  <si>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</si>
  <si>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</si>
  <si>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</si>
  <si>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</si>
  <si>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</si>
  <si>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</si>
  <si>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</si>
  <si>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</si>
  <si>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身延町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</si>
  <si>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</si>
  <si>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</si>
  <si>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</si>
  <si>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</si>
  <si>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</si>
  <si>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</si>
  <si>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</si>
  <si>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</si>
  <si>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</si>
  <si>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</si>
  <si>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</si>
  <si>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管渠改善率は、平成27年度は中富処理区で国道改良工事に伴う管渠移設工事を施工した。
　帯金、塩之沢処理区については、平成28年度末で25年経過しており、減価償却率や管渠老朽化率を踏まえた状況把握が必要となってきている。</t>
    <phoneticPr fontId="4"/>
  </si>
  <si>
    <t>　経営の健全性、効率性については平均値と比べて不良の数値であったが改善してきている、今後も接続率上昇を含めた適正な使用料収入の確保及び汚水処理費の削減、経営改善に向けた取り組みがを続けていく。
　老朽化の状況については、帯金、塩之沢処理区について、減価償却率や管渠老朽化率を踏まえた状況把握が必要となってきている。</t>
    <phoneticPr fontId="4"/>
  </si>
  <si>
    <t>非設置</t>
    <rPh sb="0" eb="1">
      <t>ヒ</t>
    </rPh>
    <rPh sb="1" eb="3">
      <t>セッチ</t>
    </rPh>
    <phoneticPr fontId="4"/>
  </si>
  <si>
    <r>
      <t>1か月20ｍ</t>
    </r>
    <r>
      <rPr>
        <b/>
        <vertAlign val="superscript"/>
        <sz val="12"/>
        <rFont val="ＭＳ ゴシック"/>
        <family val="3"/>
        <charset val="128"/>
      </rPr>
      <t>3</t>
    </r>
    <r>
      <rPr>
        <b/>
        <sz val="11"/>
        <rFont val="ＭＳ ゴシック"/>
        <family val="3"/>
        <charset val="128"/>
      </rPr>
      <t>当たり家庭料金(円)</t>
    </r>
    <phoneticPr fontId="7"/>
  </si>
  <si>
    <t xml:space="preserve">　収益的収支比率は、H24からH28にかけて減少している。償還金額が減少していくことから、今後は微増していくと予想されるが、54.13%と水準からは低く、経営改善に向けた取り組みが常時必要な状況である。
　企業債残高対事業規模比率は、平均値と比べて高いが（H28）、建設工事終了に伴い地方債借入が平成24年度までとなっており、今後減少し続けていく予定である。
　指標に係る基礎数値算定方法の見直しにより経費回収率は改善しつつある。接続率上昇および料金改定による使用料収入の増加は見込まれるが、今後も適正な使用料収入の確保及び汚水処理費の削減が必要である。
　施設利用率は平均値の42.90%に比べて28.44%と低い。今後度は、接続率上昇に伴い微増していくと考えられる。
　水洗化率は平均値の83.50%に比べて76.93%と低く、水洗化率向上の取組が必要である。
</t>
    <rPh sb="22" eb="24">
      <t>ゲンショウ</t>
    </rPh>
    <rPh sb="181" eb="183">
      <t>シヒョウ</t>
    </rPh>
    <rPh sb="184" eb="185">
      <t>カカ</t>
    </rPh>
    <rPh sb="186" eb="188">
      <t>キソ</t>
    </rPh>
    <rPh sb="188" eb="190">
      <t>スウチ</t>
    </rPh>
    <rPh sb="190" eb="192">
      <t>サンテイ</t>
    </rPh>
    <rPh sb="192" eb="194">
      <t>ホウホウ</t>
    </rPh>
    <rPh sb="195" eb="197">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</si>
</sst>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
      <b/>
      <vertAlign val="superscript"/>
      <sz val="12"/>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FCD5B4"/>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2" fillId="0" borderId="0">
      <alignment vertical="center"/>
    </xf>
    <xf numFmtId="0" fontId="16" fillId="0" borderId="0"/>
    <xf numFmtId="0" fontId="17" fillId="0" borderId="0"/>
    <xf numFmtId="0" fontId="18" fillId="0" borderId="0">
      <alignment vertical="center"/>
    </xf>
    <xf numFmtId="0" fontId="13" fillId="0" borderId="0">
      <alignment vertical="center"/>
    </xf>
    <xf numFmtId="0" fontId="16"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3" fillId="0" borderId="0" xfId="1" applyFont="1" applyBorder="1">
      <alignment vertical="center"/>
    </xf>
    <xf numFmtId="0" fontId="14"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5" fillId="0" borderId="0" xfId="1" applyFont="1" applyProtection="1">
      <alignment vertical="center"/>
      <protection hidden="1"/>
    </xf>
    <xf numFmtId="0" fontId="15"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0" xfId="1" applyFont="1" applyBorder="1" applyAlignment="1">
      <alignment horizontal="left" vertical="center"/>
    </xf>
    <xf numFmtId="0" fontId="12"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7" fillId="0" borderId="6"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7" xfId="1" applyFont="1" applyBorder="1" applyAlignment="1" applyProtection="1">
      <alignment horizontal="left" vertical="top" wrapText="1"/>
      <protection locked="0"/>
    </xf>
    <xf numFmtId="0" fontId="17" fillId="0" borderId="8"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1" fillId="0" borderId="6" xfId="1" applyFont="1" applyBorder="1" applyAlignment="1">
      <alignment horizontal="center" vertical="center"/>
    </xf>
    <xf numFmtId="0" fontId="11"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7" fillId="0" borderId="2" xfId="1" applyNumberFormat="1" applyFont="1" applyFill="1" applyBorder="1" applyAlignment="1" applyProtection="1">
      <alignment horizontal="center" vertical="center"/>
      <protection locked="0"/>
    </xf>
    <xf numFmtId="0" fontId="3" fillId="5" borderId="2" xfId="1" applyFont="1" applyFill="1" applyBorder="1" applyAlignment="1">
      <alignment horizontal="center" vertical="center" shrinkToFit="1"/>
    </xf>
    <xf numFmtId="0" fontId="21" fillId="5" borderId="2" xfId="1" applyFont="1" applyFill="1" applyBorder="1" applyAlignment="1">
      <alignment horizontal="center" vertical="center" shrinkToFi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0.02</c:v>
                </c:pt>
                <c:pt idx="1">
                  <c:v>0</c:v>
                </c:pt>
                <c:pt idx="2">
                  <c:v>0</c:v>
                </c:pt>
                <c:pt idx="3" formatCode="#,##0.00;&quot;△&quot;#,##0.00;&quot;-&quot;">
                  <c:v>0.76</c:v>
                </c:pt>
                <c:pt idx="4">
                  <c:v>0</c:v>
                </c:pt>
              </c:numCache>
            </c:numRef>
          </c:val>
        </c:ser>
        <c:dLbls>
          <c:showLegendKey val="0"/>
          <c:showVal val="0"/>
          <c:showCatName val="0"/>
          <c:showSerName val="0"/>
          <c:showPercent val="0"/>
          <c:showBubbleSize val="0"/>
        </c:dLbls>
        <c:gapWidth val="150"/>
        <c:axId val="91101824"/>
        <c:axId val="911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1101824"/>
        <c:axId val="91112192"/>
      </c:lineChart>
      <c:dateAx>
        <c:axId val="91101824"/>
        <c:scaling>
          <c:orientation val="minMax"/>
        </c:scaling>
        <c:delete val="1"/>
        <c:axPos val="b"/>
        <c:numFmt formatCode="ge" sourceLinked="1"/>
        <c:majorTickMark val="none"/>
        <c:minorTickMark val="none"/>
        <c:tickLblPos val="none"/>
        <c:crossAx val="91112192"/>
        <c:crosses val="autoZero"/>
        <c:auto val="1"/>
        <c:lblOffset val="100"/>
        <c:baseTimeUnit val="years"/>
      </c:dateAx>
      <c:valAx>
        <c:axId val="911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29.25</c:v>
                </c:pt>
                <c:pt idx="1">
                  <c:v>28.03</c:v>
                </c:pt>
                <c:pt idx="2">
                  <c:v>26.69</c:v>
                </c:pt>
                <c:pt idx="3">
                  <c:v>27.69</c:v>
                </c:pt>
                <c:pt idx="4">
                  <c:v>28.44</c:v>
                </c:pt>
              </c:numCache>
            </c:numRef>
          </c:val>
        </c:ser>
        <c:dLbls>
          <c:showLegendKey val="0"/>
          <c:showVal val="0"/>
          <c:showCatName val="0"/>
          <c:showSerName val="0"/>
          <c:showPercent val="0"/>
          <c:showBubbleSize val="0"/>
        </c:dLbls>
        <c:gapWidth val="150"/>
        <c:axId val="101821440"/>
        <c:axId val="101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1821440"/>
        <c:axId val="101831808"/>
      </c:lineChart>
      <c:dateAx>
        <c:axId val="101821440"/>
        <c:scaling>
          <c:orientation val="minMax"/>
        </c:scaling>
        <c:delete val="1"/>
        <c:axPos val="b"/>
        <c:numFmt formatCode="ge" sourceLinked="1"/>
        <c:majorTickMark val="none"/>
        <c:minorTickMark val="none"/>
        <c:tickLblPos val="none"/>
        <c:crossAx val="101831808"/>
        <c:crosses val="autoZero"/>
        <c:auto val="1"/>
        <c:lblOffset val="100"/>
        <c:baseTimeUnit val="years"/>
      </c:dateAx>
      <c:valAx>
        <c:axId val="1018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70.12</c:v>
                </c:pt>
                <c:pt idx="1">
                  <c:v>71.739999999999995</c:v>
                </c:pt>
                <c:pt idx="2">
                  <c:v>74.45</c:v>
                </c:pt>
                <c:pt idx="3">
                  <c:v>76.040000000000006</c:v>
                </c:pt>
                <c:pt idx="4">
                  <c:v>76.930000000000007</c:v>
                </c:pt>
              </c:numCache>
            </c:numRef>
          </c:val>
        </c:ser>
        <c:dLbls>
          <c:showLegendKey val="0"/>
          <c:showVal val="0"/>
          <c:showCatName val="0"/>
          <c:showSerName val="0"/>
          <c:showPercent val="0"/>
          <c:showBubbleSize val="0"/>
        </c:dLbls>
        <c:gapWidth val="150"/>
        <c:axId val="101866112"/>
        <c:axId val="1018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1866112"/>
        <c:axId val="101876480"/>
      </c:lineChart>
      <c:dateAx>
        <c:axId val="101866112"/>
        <c:scaling>
          <c:orientation val="minMax"/>
        </c:scaling>
        <c:delete val="1"/>
        <c:axPos val="b"/>
        <c:numFmt formatCode="ge" sourceLinked="1"/>
        <c:majorTickMark val="none"/>
        <c:minorTickMark val="none"/>
        <c:tickLblPos val="none"/>
        <c:crossAx val="101876480"/>
        <c:crosses val="autoZero"/>
        <c:auto val="1"/>
        <c:lblOffset val="100"/>
        <c:baseTimeUnit val="years"/>
      </c:dateAx>
      <c:valAx>
        <c:axId val="1018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55.8</c:v>
                </c:pt>
                <c:pt idx="1">
                  <c:v>54.29</c:v>
                </c:pt>
                <c:pt idx="2">
                  <c:v>54.67</c:v>
                </c:pt>
                <c:pt idx="3">
                  <c:v>54.27</c:v>
                </c:pt>
                <c:pt idx="4">
                  <c:v>54.13</c:v>
                </c:pt>
              </c:numCache>
            </c:numRef>
          </c:val>
        </c:ser>
        <c:dLbls>
          <c:showLegendKey val="0"/>
          <c:showVal val="0"/>
          <c:showCatName val="0"/>
          <c:showSerName val="0"/>
          <c:showPercent val="0"/>
          <c:showBubbleSize val="0"/>
        </c:dLbls>
        <c:gapWidth val="150"/>
        <c:axId val="91142400"/>
        <c:axId val="911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42400"/>
        <c:axId val="91144576"/>
      </c:lineChart>
      <c:dateAx>
        <c:axId val="91142400"/>
        <c:scaling>
          <c:orientation val="minMax"/>
        </c:scaling>
        <c:delete val="1"/>
        <c:axPos val="b"/>
        <c:numFmt formatCode="ge" sourceLinked="1"/>
        <c:majorTickMark val="none"/>
        <c:minorTickMark val="none"/>
        <c:tickLblPos val="none"/>
        <c:crossAx val="91144576"/>
        <c:crosses val="autoZero"/>
        <c:auto val="1"/>
        <c:lblOffset val="100"/>
        <c:baseTimeUnit val="years"/>
      </c:dateAx>
      <c:valAx>
        <c:axId val="911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32608"/>
        <c:axId val="988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32608"/>
        <c:axId val="98828288"/>
      </c:lineChart>
      <c:dateAx>
        <c:axId val="98932608"/>
        <c:scaling>
          <c:orientation val="minMax"/>
        </c:scaling>
        <c:delete val="1"/>
        <c:axPos val="b"/>
        <c:numFmt formatCode="ge" sourceLinked="1"/>
        <c:majorTickMark val="none"/>
        <c:minorTickMark val="none"/>
        <c:tickLblPos val="none"/>
        <c:crossAx val="98828288"/>
        <c:crosses val="autoZero"/>
        <c:auto val="1"/>
        <c:lblOffset val="100"/>
        <c:baseTimeUnit val="years"/>
      </c:dateAx>
      <c:valAx>
        <c:axId val="988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54400"/>
        <c:axId val="988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54400"/>
        <c:axId val="98856320"/>
      </c:lineChart>
      <c:dateAx>
        <c:axId val="98854400"/>
        <c:scaling>
          <c:orientation val="minMax"/>
        </c:scaling>
        <c:delete val="1"/>
        <c:axPos val="b"/>
        <c:numFmt formatCode="ge" sourceLinked="1"/>
        <c:majorTickMark val="none"/>
        <c:minorTickMark val="none"/>
        <c:tickLblPos val="none"/>
        <c:crossAx val="98856320"/>
        <c:crosses val="autoZero"/>
        <c:auto val="1"/>
        <c:lblOffset val="100"/>
        <c:baseTimeUnit val="years"/>
      </c:dateAx>
      <c:valAx>
        <c:axId val="988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20128"/>
        <c:axId val="1019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20128"/>
        <c:axId val="101922304"/>
      </c:lineChart>
      <c:dateAx>
        <c:axId val="101920128"/>
        <c:scaling>
          <c:orientation val="minMax"/>
        </c:scaling>
        <c:delete val="1"/>
        <c:axPos val="b"/>
        <c:numFmt formatCode="ge" sourceLinked="1"/>
        <c:majorTickMark val="none"/>
        <c:minorTickMark val="none"/>
        <c:tickLblPos val="none"/>
        <c:crossAx val="101922304"/>
        <c:crosses val="autoZero"/>
        <c:auto val="1"/>
        <c:lblOffset val="100"/>
        <c:baseTimeUnit val="years"/>
      </c:dateAx>
      <c:valAx>
        <c:axId val="1019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64800"/>
        <c:axId val="1019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64800"/>
        <c:axId val="101966976"/>
      </c:lineChart>
      <c:dateAx>
        <c:axId val="101964800"/>
        <c:scaling>
          <c:orientation val="minMax"/>
        </c:scaling>
        <c:delete val="1"/>
        <c:axPos val="b"/>
        <c:numFmt formatCode="ge" sourceLinked="1"/>
        <c:majorTickMark val="none"/>
        <c:minorTickMark val="none"/>
        <c:tickLblPos val="none"/>
        <c:crossAx val="101966976"/>
        <c:crosses val="autoZero"/>
        <c:auto val="1"/>
        <c:lblOffset val="100"/>
        <c:baseTimeUnit val="years"/>
      </c:dateAx>
      <c:valAx>
        <c:axId val="1019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2771.71</c:v>
                </c:pt>
                <c:pt idx="1">
                  <c:v>1712.97</c:v>
                </c:pt>
                <c:pt idx="2">
                  <c:v>2351.21</c:v>
                </c:pt>
                <c:pt idx="3">
                  <c:v>2142.6</c:v>
                </c:pt>
                <c:pt idx="4">
                  <c:v>1949.63</c:v>
                </c:pt>
              </c:numCache>
            </c:numRef>
          </c:val>
        </c:ser>
        <c:dLbls>
          <c:showLegendKey val="0"/>
          <c:showVal val="0"/>
          <c:showCatName val="0"/>
          <c:showSerName val="0"/>
          <c:showPercent val="0"/>
          <c:showBubbleSize val="0"/>
        </c:dLbls>
        <c:gapWidth val="150"/>
        <c:axId val="101655296"/>
        <c:axId val="1016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1655296"/>
        <c:axId val="101657216"/>
      </c:lineChart>
      <c:dateAx>
        <c:axId val="101655296"/>
        <c:scaling>
          <c:orientation val="minMax"/>
        </c:scaling>
        <c:delete val="1"/>
        <c:axPos val="b"/>
        <c:numFmt formatCode="ge" sourceLinked="1"/>
        <c:majorTickMark val="none"/>
        <c:minorTickMark val="none"/>
        <c:tickLblPos val="none"/>
        <c:crossAx val="101657216"/>
        <c:crosses val="autoZero"/>
        <c:auto val="1"/>
        <c:lblOffset val="100"/>
        <c:baseTimeUnit val="years"/>
      </c:dateAx>
      <c:valAx>
        <c:axId val="1016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25.09</c:v>
                </c:pt>
                <c:pt idx="1">
                  <c:v>21.92</c:v>
                </c:pt>
                <c:pt idx="2">
                  <c:v>22.44</c:v>
                </c:pt>
                <c:pt idx="3">
                  <c:v>25.42</c:v>
                </c:pt>
                <c:pt idx="4">
                  <c:v>61.14</c:v>
                </c:pt>
              </c:numCache>
            </c:numRef>
          </c:val>
        </c:ser>
        <c:dLbls>
          <c:showLegendKey val="0"/>
          <c:showVal val="0"/>
          <c:showCatName val="0"/>
          <c:showSerName val="0"/>
          <c:showPercent val="0"/>
          <c:showBubbleSize val="0"/>
        </c:dLbls>
        <c:gapWidth val="150"/>
        <c:axId val="101704064"/>
        <c:axId val="1017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1704064"/>
        <c:axId val="101705984"/>
      </c:lineChart>
      <c:dateAx>
        <c:axId val="101704064"/>
        <c:scaling>
          <c:orientation val="minMax"/>
        </c:scaling>
        <c:delete val="1"/>
        <c:axPos val="b"/>
        <c:numFmt formatCode="ge" sourceLinked="1"/>
        <c:majorTickMark val="none"/>
        <c:minorTickMark val="none"/>
        <c:tickLblPos val="none"/>
        <c:crossAx val="101705984"/>
        <c:crosses val="autoZero"/>
        <c:auto val="1"/>
        <c:lblOffset val="100"/>
        <c:baseTimeUnit val="years"/>
      </c:dateAx>
      <c:valAx>
        <c:axId val="1017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456.08</c:v>
                </c:pt>
                <c:pt idx="1">
                  <c:v>553.02</c:v>
                </c:pt>
                <c:pt idx="2">
                  <c:v>556.29999999999995</c:v>
                </c:pt>
                <c:pt idx="3">
                  <c:v>492.29</c:v>
                </c:pt>
                <c:pt idx="4">
                  <c:v>205.34</c:v>
                </c:pt>
              </c:numCache>
            </c:numRef>
          </c:val>
        </c:ser>
        <c:dLbls>
          <c:showLegendKey val="0"/>
          <c:showVal val="0"/>
          <c:showCatName val="0"/>
          <c:showSerName val="0"/>
          <c:showPercent val="0"/>
          <c:showBubbleSize val="0"/>
        </c:dLbls>
        <c:gapWidth val="150"/>
        <c:axId val="101797248"/>
        <c:axId val="1018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1797248"/>
        <c:axId val="101803520"/>
      </c:lineChart>
      <c:dateAx>
        <c:axId val="101797248"/>
        <c:scaling>
          <c:orientation val="minMax"/>
        </c:scaling>
        <c:delete val="1"/>
        <c:axPos val="b"/>
        <c:numFmt formatCode="ge" sourceLinked="1"/>
        <c:majorTickMark val="none"/>
        <c:minorTickMark val="none"/>
        <c:tickLblPos val="none"/>
        <c:crossAx val="101803520"/>
        <c:crosses val="autoZero"/>
        <c:auto val="1"/>
        <c:lblOffset val="100"/>
        <c:baseTimeUnit val="years"/>
      </c:dateAx>
      <c:valAx>
        <c:axId val="1018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0" t="str">
        <f>データ!H6</f>
        <v>山梨県　身延町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89" t="s">
        <v>123</v>
      </c>
      <c r="AE8" s="89"/>
      <c r="AF8" s="89"/>
      <c r="AG8" s="89"/>
      <c r="AH8" s="89"/>
      <c r="AI8" s="89"/>
      <c r="AJ8" s="89"/>
      <c r="AK8" s="4"/>
      <c r="AL8" s="73">
        <f>データ!S6</f>
        <v>12738</v>
      </c>
      <c r="AM8" s="73"/>
      <c r="AN8" s="73"/>
      <c r="AO8" s="73"/>
      <c r="AP8" s="73"/>
      <c r="AQ8" s="73"/>
      <c r="AR8" s="73"/>
      <c r="AS8" s="73"/>
      <c r="AT8" s="72">
        <f>データ!T6</f>
        <v>301.98</v>
      </c>
      <c r="AU8" s="72"/>
      <c r="AV8" s="72"/>
      <c r="AW8" s="72"/>
      <c r="AX8" s="72"/>
      <c r="AY8" s="72"/>
      <c r="AZ8" s="72"/>
      <c r="BA8" s="72"/>
      <c r="BB8" s="72">
        <f>データ!U6</f>
        <v>42.18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90" t="s">
        <v>15</v>
      </c>
      <c r="X9" s="90"/>
      <c r="Y9" s="90"/>
      <c r="Z9" s="90"/>
      <c r="AA9" s="90"/>
      <c r="AB9" s="90"/>
      <c r="AC9" s="90"/>
      <c r="AD9" s="91" t="s">
        <v>124</v>
      </c>
      <c r="AE9" s="91"/>
      <c r="AF9" s="91"/>
      <c r="AG9" s="91"/>
      <c r="AH9" s="91"/>
      <c r="AI9" s="91"/>
      <c r="AJ9" s="91"/>
      <c r="AK9" s="4"/>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27.95</v>
      </c>
      <c r="Q10" s="72"/>
      <c r="R10" s="72"/>
      <c r="S10" s="72"/>
      <c r="T10" s="72"/>
      <c r="U10" s="72"/>
      <c r="V10" s="72"/>
      <c r="W10" s="72">
        <f>データ!Q6</f>
        <v>100</v>
      </c>
      <c r="X10" s="72"/>
      <c r="Y10" s="72"/>
      <c r="Z10" s="72"/>
      <c r="AA10" s="72"/>
      <c r="AB10" s="72"/>
      <c r="AC10" s="72"/>
      <c r="AD10" s="73">
        <f>データ!R6</f>
        <v>2160</v>
      </c>
      <c r="AE10" s="73"/>
      <c r="AF10" s="73"/>
      <c r="AG10" s="73"/>
      <c r="AH10" s="73"/>
      <c r="AI10" s="73"/>
      <c r="AJ10" s="73"/>
      <c r="AK10" s="2"/>
      <c r="AL10" s="73">
        <f>データ!V6</f>
        <v>3529</v>
      </c>
      <c r="AM10" s="73"/>
      <c r="AN10" s="73"/>
      <c r="AO10" s="73"/>
      <c r="AP10" s="73"/>
      <c r="AQ10" s="73"/>
      <c r="AR10" s="73"/>
      <c r="AS10" s="73"/>
      <c r="AT10" s="72">
        <f>データ!W6</f>
        <v>1.65</v>
      </c>
      <c r="AU10" s="72"/>
      <c r="AV10" s="72"/>
      <c r="AW10" s="72"/>
      <c r="AX10" s="72"/>
      <c r="AY10" s="72"/>
      <c r="AZ10" s="72"/>
      <c r="BA10" s="72"/>
      <c r="BB10" s="72">
        <f>データ!X6</f>
        <v>2138.79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26</v>
      </c>
      <c r="D34" s="54"/>
      <c r="E34" s="54"/>
      <c r="F34" s="54"/>
      <c r="G34" s="54"/>
      <c r="H34" s="54"/>
      <c r="I34" s="54"/>
      <c r="J34" s="54"/>
      <c r="K34" s="54"/>
      <c r="L34" s="54"/>
      <c r="M34" s="54"/>
      <c r="N34" s="54"/>
      <c r="O34" s="54"/>
      <c r="P34" s="54"/>
      <c r="Q34" s="20"/>
      <c r="R34" s="54" t="s">
        <v>27</v>
      </c>
      <c r="S34" s="54"/>
      <c r="T34" s="54"/>
      <c r="U34" s="54"/>
      <c r="V34" s="54"/>
      <c r="W34" s="54"/>
      <c r="X34" s="54"/>
      <c r="Y34" s="54"/>
      <c r="Z34" s="54"/>
      <c r="AA34" s="54"/>
      <c r="AB34" s="54"/>
      <c r="AC34" s="54"/>
      <c r="AD34" s="54"/>
      <c r="AE34" s="54"/>
      <c r="AF34" s="20"/>
      <c r="AG34" s="54" t="s">
        <v>28</v>
      </c>
      <c r="AH34" s="54"/>
      <c r="AI34" s="54"/>
      <c r="AJ34" s="54"/>
      <c r="AK34" s="54"/>
      <c r="AL34" s="54"/>
      <c r="AM34" s="54"/>
      <c r="AN34" s="54"/>
      <c r="AO34" s="54"/>
      <c r="AP34" s="54"/>
      <c r="AQ34" s="54"/>
      <c r="AR34" s="54"/>
      <c r="AS34" s="54"/>
      <c r="AT34" s="54"/>
      <c r="AU34" s="20"/>
      <c r="AV34" s="54" t="s">
        <v>29</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31</v>
      </c>
      <c r="D56" s="54"/>
      <c r="E56" s="54"/>
      <c r="F56" s="54"/>
      <c r="G56" s="54"/>
      <c r="H56" s="54"/>
      <c r="I56" s="54"/>
      <c r="J56" s="54"/>
      <c r="K56" s="54"/>
      <c r="L56" s="54"/>
      <c r="M56" s="54"/>
      <c r="N56" s="54"/>
      <c r="O56" s="54"/>
      <c r="P56" s="54"/>
      <c r="Q56" s="20"/>
      <c r="R56" s="54" t="s">
        <v>32</v>
      </c>
      <c r="S56" s="54"/>
      <c r="T56" s="54"/>
      <c r="U56" s="54"/>
      <c r="V56" s="54"/>
      <c r="W56" s="54"/>
      <c r="X56" s="54"/>
      <c r="Y56" s="54"/>
      <c r="Z56" s="54"/>
      <c r="AA56" s="54"/>
      <c r="AB56" s="54"/>
      <c r="AC56" s="54"/>
      <c r="AD56" s="54"/>
      <c r="AE56" s="54"/>
      <c r="AF56" s="20"/>
      <c r="AG56" s="54" t="s">
        <v>33</v>
      </c>
      <c r="AH56" s="54"/>
      <c r="AI56" s="54"/>
      <c r="AJ56" s="54"/>
      <c r="AK56" s="54"/>
      <c r="AL56" s="54"/>
      <c r="AM56" s="54"/>
      <c r="AN56" s="54"/>
      <c r="AO56" s="54"/>
      <c r="AP56" s="54"/>
      <c r="AQ56" s="54"/>
      <c r="AR56" s="54"/>
      <c r="AS56" s="54"/>
      <c r="AT56" s="54"/>
      <c r="AU56" s="20"/>
      <c r="AV56" s="54" t="s">
        <v>34</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37</v>
      </c>
      <c r="D79" s="54"/>
      <c r="E79" s="54"/>
      <c r="F79" s="54"/>
      <c r="G79" s="54"/>
      <c r="H79" s="54"/>
      <c r="I79" s="54"/>
      <c r="J79" s="54"/>
      <c r="K79" s="54"/>
      <c r="L79" s="54"/>
      <c r="M79" s="54"/>
      <c r="N79" s="54"/>
      <c r="O79" s="54"/>
      <c r="P79" s="54"/>
      <c r="Q79" s="54"/>
      <c r="R79" s="54"/>
      <c r="S79" s="54"/>
      <c r="T79" s="54"/>
      <c r="U79" s="20"/>
      <c r="V79" s="20"/>
      <c r="W79" s="54" t="s">
        <v>38</v>
      </c>
      <c r="X79" s="54"/>
      <c r="Y79" s="54"/>
      <c r="Z79" s="54"/>
      <c r="AA79" s="54"/>
      <c r="AB79" s="54"/>
      <c r="AC79" s="54"/>
      <c r="AD79" s="54"/>
      <c r="AE79" s="54"/>
      <c r="AF79" s="54"/>
      <c r="AG79" s="54"/>
      <c r="AH79" s="54"/>
      <c r="AI79" s="54"/>
      <c r="AJ79" s="54"/>
      <c r="AK79" s="54"/>
      <c r="AL79" s="54"/>
      <c r="AM79" s="54"/>
      <c r="AN79" s="54"/>
      <c r="AO79" s="20"/>
      <c r="AP79" s="20"/>
      <c r="AQ79" s="54" t="s">
        <v>39</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40</v>
      </c>
    </row>
    <row r="84" spans="1:78" x14ac:dyDescent="0.15">
      <c r="C84" s="2" t="s">
        <v>41</v>
      </c>
    </row>
    <row r="85" spans="1:78" hidden="1" x14ac:dyDescent="0.15">
      <c r="B85" s="26" t="s">
        <v>42</v>
      </c>
      <c r="C85" s="26"/>
      <c r="D85" s="26"/>
      <c r="E85" s="26" t="s">
        <v>43</v>
      </c>
      <c r="F85" s="26" t="s">
        <v>44</v>
      </c>
      <c r="G85" s="26" t="s">
        <v>45</v>
      </c>
      <c r="H85" s="26" t="s">
        <v>46</v>
      </c>
      <c r="I85" s="26" t="s">
        <v>47</v>
      </c>
      <c r="J85" s="26" t="s">
        <v>48</v>
      </c>
      <c r="K85" s="26" t="s">
        <v>49</v>
      </c>
      <c r="L85" s="26" t="s">
        <v>50</v>
      </c>
      <c r="M85" s="26" t="s">
        <v>51</v>
      </c>
      <c r="N85" s="26" t="s">
        <v>52</v>
      </c>
      <c r="O85" s="26" t="s">
        <v>53</v>
      </c>
    </row>
    <row r="86" spans="1:78" hidden="1" x14ac:dyDescent="0.15">
      <c r="B86" s="26"/>
      <c r="C86" s="26"/>
      <c r="D86" s="26"/>
      <c r="E86" s="26" t="str">
        <f>データ!AI6</f>
        <v/>
      </c>
      <c r="F86" s="26" t="s">
        <v>54</v>
      </c>
      <c r="G86" s="26" t="s">
        <v>54</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68</v>
      </c>
      <c r="B4" s="30"/>
      <c r="C4" s="30"/>
      <c r="D4" s="30"/>
      <c r="E4" s="30"/>
      <c r="F4" s="30"/>
      <c r="G4" s="30"/>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42</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193658</v>
      </c>
      <c r="D6" s="33">
        <f t="shared" si="3"/>
        <v>47</v>
      </c>
      <c r="E6" s="33">
        <f t="shared" si="3"/>
        <v>17</v>
      </c>
      <c r="F6" s="33">
        <f t="shared" si="3"/>
        <v>4</v>
      </c>
      <c r="G6" s="33">
        <f t="shared" si="3"/>
        <v>0</v>
      </c>
      <c r="H6" s="33" t="str">
        <f t="shared" si="3"/>
        <v>山梨県　身延町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27.95</v>
      </c>
      <c r="Q6" s="34">
        <f t="shared" si="3"/>
        <v>100</v>
      </c>
      <c r="R6" s="34">
        <f t="shared" si="3"/>
        <v>2160</v>
      </c>
      <c r="S6" s="34">
        <f t="shared" si="3"/>
        <v>12738</v>
      </c>
      <c r="T6" s="34">
        <f t="shared" si="3"/>
        <v>301.98</v>
      </c>
      <c r="U6" s="34">
        <f t="shared" si="3"/>
        <v>42.18</v>
      </c>
      <c r="V6" s="34">
        <f t="shared" si="3"/>
        <v>3529</v>
      </c>
      <c r="W6" s="34">
        <f t="shared" si="3"/>
        <v>1.65</v>
      </c>
      <c r="X6" s="34">
        <f t="shared" si="3"/>
        <v>2138.79</v>
      </c>
      <c r="Y6" s="35">
        <f>IF(Y7="",NA(),Y7)</f>
        <v>55.8</v>
      </c>
      <c r="Z6" s="35">
        <f t="shared" ref="Z6:AH6" si="4">IF(Z7="",NA(),Z7)</f>
        <v>54.29</v>
      </c>
      <c r="AA6" s="35">
        <f t="shared" si="4"/>
        <v>54.67</v>
      </c>
      <c r="AB6" s="35">
        <f t="shared" si="4"/>
        <v>54.27</v>
      </c>
      <c r="AC6" s="35">
        <f t="shared" si="4"/>
        <v>54.13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2771.71</v>
      </c>
      <c r="BG6" s="35">
        <f t="shared" ref="BG6:BO6" si="7">IF(BG7="",NA(),BG7)</f>
        <v>1712.97</v>
      </c>
      <c r="BH6" s="35">
        <f t="shared" si="7"/>
        <v>2351.21</v>
      </c>
      <c r="BI6" s="35">
        <f t="shared" si="7"/>
        <v>2142.6</v>
      </c>
      <c r="BJ6" s="35">
        <f t="shared" si="7"/>
        <v>1949.63</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25.09</v>
      </c>
      <c r="BR6" s="35">
        <f t="shared" ref="BR6:BZ6" si="8">IF(BR7="",NA(),BR7)</f>
        <v>21.92</v>
      </c>
      <c r="BS6" s="35">
        <f t="shared" si="8"/>
        <v>22.44</v>
      </c>
      <c r="BT6" s="35">
        <f t="shared" si="8"/>
        <v>25.42</v>
      </c>
      <c r="BU6" s="35">
        <f t="shared" si="8"/>
        <v>61.14</v>
      </c>
      <c r="BV6" s="35">
        <f t="shared" si="8"/>
        <v>62.83</v>
      </c>
      <c r="BW6" s="35">
        <f t="shared" si="8"/>
        <v>64.63</v>
      </c>
      <c r="BX6" s="35">
        <f t="shared" si="8"/>
        <v>66.56</v>
      </c>
      <c r="BY6" s="35">
        <f t="shared" si="8"/>
        <v>66.22</v>
      </c>
      <c r="BZ6" s="35">
        <f t="shared" si="8"/>
        <v>69.87</v>
      </c>
      <c r="CA6" s="34" t="str">
        <f>IF(CA7="","",IF(CA7="-","【-】","【"&amp;SUBSTITUTE(TEXT(CA7,"#,##0.00"),"-","△")&amp;"】"))</f>
        <v>【69.80】</v>
      </c>
      <c r="CB6" s="35">
        <f>IF(CB7="",NA(),CB7)</f>
        <v>456.08</v>
      </c>
      <c r="CC6" s="35">
        <f t="shared" ref="CC6:CK6" si="9">IF(CC7="",NA(),CC7)</f>
        <v>553.02</v>
      </c>
      <c r="CD6" s="35">
        <f t="shared" si="9"/>
        <v>556.29999999999995</v>
      </c>
      <c r="CE6" s="35">
        <f t="shared" si="9"/>
        <v>492.29</v>
      </c>
      <c r="CF6" s="35">
        <f t="shared" si="9"/>
        <v>205.34</v>
      </c>
      <c r="CG6" s="35">
        <f t="shared" si="9"/>
        <v>250.43</v>
      </c>
      <c r="CH6" s="35">
        <f t="shared" si="9"/>
        <v>245.75</v>
      </c>
      <c r="CI6" s="35">
        <f t="shared" si="9"/>
        <v>244.29</v>
      </c>
      <c r="CJ6" s="35">
        <f t="shared" si="9"/>
        <v>246.72</v>
      </c>
      <c r="CK6" s="35">
        <f t="shared" si="9"/>
        <v>234.96</v>
      </c>
      <c r="CL6" s="34" t="str">
        <f>IF(CL7="","",IF(CL7="-","【-】","【"&amp;SUBSTITUTE(TEXT(CL7,"#,##0.00"),"-","△")&amp;"】"))</f>
        <v>【232.54】</v>
      </c>
      <c r="CM6" s="35">
        <f>IF(CM7="",NA(),CM7)</f>
        <v>29.25</v>
      </c>
      <c r="CN6" s="35">
        <f t="shared" ref="CN6:CV6" si="10">IF(CN7="",NA(),CN7)</f>
        <v>28.03</v>
      </c>
      <c r="CO6" s="35">
        <f t="shared" si="10"/>
        <v>26.69</v>
      </c>
      <c r="CP6" s="35">
        <f t="shared" si="10"/>
        <v>27.69</v>
      </c>
      <c r="CQ6" s="35">
        <f t="shared" si="10"/>
        <v>28.44</v>
      </c>
      <c r="CR6" s="35">
        <f t="shared" si="10"/>
        <v>42.31</v>
      </c>
      <c r="CS6" s="35">
        <f t="shared" si="10"/>
        <v>43.65</v>
      </c>
      <c r="CT6" s="35">
        <f t="shared" si="10"/>
        <v>43.58</v>
      </c>
      <c r="CU6" s="35">
        <f t="shared" si="10"/>
        <v>41.35</v>
      </c>
      <c r="CV6" s="35">
        <f t="shared" si="10"/>
        <v>42.9</v>
      </c>
      <c r="CW6" s="34" t="str">
        <f>IF(CW7="","",IF(CW7="-","【-】","【"&amp;SUBSTITUTE(TEXT(CW7,"#,##0.00"),"-","△")&amp;"】"))</f>
        <v>【42.17】</v>
      </c>
      <c r="CX6" s="35">
        <f>IF(CX7="",NA(),CX7)</f>
        <v>70.12</v>
      </c>
      <c r="CY6" s="35">
        <f t="shared" ref="CY6:DG6" si="11">IF(CY7="",NA(),CY7)</f>
        <v>71.739999999999995</v>
      </c>
      <c r="CZ6" s="35">
        <f t="shared" si="11"/>
        <v>74.45</v>
      </c>
      <c r="DA6" s="35">
        <f t="shared" si="11"/>
        <v>76.040000000000006</v>
      </c>
      <c r="DB6" s="35">
        <f t="shared" si="11"/>
        <v>76.930000000000007</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4">
        <f t="shared" ref="EF6:EN6" si="14">IF(EF7="",NA(),EF7)</f>
        <v>0</v>
      </c>
      <c r="EG6" s="34">
        <f t="shared" si="14"/>
        <v>0</v>
      </c>
      <c r="EH6" s="35">
        <f t="shared" si="14"/>
        <v>0.76</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193658</v>
      </c>
      <c r="D7" s="37">
        <v>47</v>
      </c>
      <c r="E7" s="37">
        <v>17</v>
      </c>
      <c r="F7" s="37">
        <v>4</v>
      </c>
      <c r="G7" s="37">
        <v>0</v>
      </c>
      <c r="H7" s="37" t="s">
        <v>109</v>
      </c>
      <c r="I7" s="37" t="s">
        <v>110</v>
      </c>
      <c r="J7" s="37" t="s">
        <v>111</v>
      </c>
      <c r="K7" s="37" t="s">
        <v>112</v>
      </c>
      <c r="L7" s="37" t="s">
        <v>113</v>
      </c>
      <c r="M7" s="37"/>
      <c r="N7" s="38" t="s">
        <v>114</v>
      </c>
      <c r="O7" s="38" t="s">
        <v>115</v>
      </c>
      <c r="P7" s="38">
        <v>27.95</v>
      </c>
      <c r="Q7" s="38">
        <v>100</v>
      </c>
      <c r="R7" s="38">
        <v>2160</v>
      </c>
      <c r="S7" s="38">
        <v>12738</v>
      </c>
      <c r="T7" s="38">
        <v>301.98</v>
      </c>
      <c r="U7" s="38">
        <v>42.18</v>
      </c>
      <c r="V7" s="38">
        <v>3529</v>
      </c>
      <c r="W7" s="38">
        <v>1.65</v>
      </c>
      <c r="X7" s="38">
        <v>2138.79</v>
      </c>
      <c r="Y7" s="38">
        <v>55.8</v>
      </c>
      <c r="Z7" s="38">
        <v>54.29</v>
      </c>
      <c r="AA7" s="38">
        <v>54.67</v>
      </c>
      <c r="AB7" s="38">
        <v>54.27</v>
      </c>
      <c r="AC7" s="38">
        <v>54.13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2771.71</v>
      </c>
      <c r="BG7" s="38">
        <v>1712.97</v>
      </c>
      <c r="BH7" s="38">
        <v>2351.21</v>
      </c>
      <c r="BI7" s="38">
        <v>2142.6</v>
      </c>
      <c r="BJ7" s="38">
        <v>1949.63</v>
      </c>
      <c r="BK7" s="38">
        <v>1622.51</v>
      </c>
      <c r="BL7" s="38">
        <v>1569.13</v>
      </c>
      <c r="BM7" s="38">
        <v>1436</v>
      </c>
      <c r="BN7" s="38">
        <v>1434.89</v>
      </c>
      <c r="BO7" s="38">
        <v>1298.9100000000001</v>
      </c>
      <c r="BP7" s="38">
        <v>1348.09</v>
      </c>
      <c r="BQ7" s="38">
        <v>25.09</v>
      </c>
      <c r="BR7" s="38">
        <v>21.92</v>
      </c>
      <c r="BS7" s="38">
        <v>22.44</v>
      </c>
      <c r="BT7" s="38">
        <v>25.42</v>
      </c>
      <c r="BU7" s="38">
        <v>61.14</v>
      </c>
      <c r="BV7" s="38">
        <v>62.83</v>
      </c>
      <c r="BW7" s="38">
        <v>64.63</v>
      </c>
      <c r="BX7" s="38">
        <v>66.56</v>
      </c>
      <c r="BY7" s="38">
        <v>66.22</v>
      </c>
      <c r="BZ7" s="38">
        <v>69.87</v>
      </c>
      <c r="CA7" s="38">
        <v>69.8</v>
      </c>
      <c r="CB7" s="38">
        <v>456.08</v>
      </c>
      <c r="CC7" s="38">
        <v>553.02</v>
      </c>
      <c r="CD7" s="38">
        <v>556.29999999999995</v>
      </c>
      <c r="CE7" s="38">
        <v>492.29</v>
      </c>
      <c r="CF7" s="38">
        <v>205.34</v>
      </c>
      <c r="CG7" s="38">
        <v>250.43</v>
      </c>
      <c r="CH7" s="38">
        <v>245.75</v>
      </c>
      <c r="CI7" s="38">
        <v>244.29</v>
      </c>
      <c r="CJ7" s="38">
        <v>246.72</v>
      </c>
      <c r="CK7" s="38">
        <v>234.96</v>
      </c>
      <c r="CL7" s="38">
        <v>232.54</v>
      </c>
      <c r="CM7" s="38">
        <v>29.25</v>
      </c>
      <c r="CN7" s="38">
        <v>28.03</v>
      </c>
      <c r="CO7" s="38">
        <v>26.69</v>
      </c>
      <c r="CP7" s="38">
        <v>27.69</v>
      </c>
      <c r="CQ7" s="38">
        <v>28.44</v>
      </c>
      <c r="CR7" s="38">
        <v>42.31</v>
      </c>
      <c r="CS7" s="38">
        <v>43.65</v>
      </c>
      <c r="CT7" s="38">
        <v>43.58</v>
      </c>
      <c r="CU7" s="38">
        <v>41.35</v>
      </c>
      <c r="CV7" s="38">
        <v>42.9</v>
      </c>
      <c r="CW7" s="38">
        <v>42.17</v>
      </c>
      <c r="CX7" s="38">
        <v>70.12</v>
      </c>
      <c r="CY7" s="38">
        <v>71.739999999999995</v>
      </c>
      <c r="CZ7" s="38">
        <v>74.45</v>
      </c>
      <c r="DA7" s="38">
        <v>76.040000000000006</v>
      </c>
      <c r="DB7" s="38">
        <v>76.930000000000007</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0.02</v>
      </c>
      <c r="EF7" s="38">
        <v>0</v>
      </c>
      <c r="EG7" s="38">
        <v>0</v>
      </c>
      <c r="EH7" s="38">
        <v>0.76</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2018-02-14T04:55:17Z</cp:lastPrinted>
  <dcterms:created xsi:type="dcterms:W3CDTF">2017-12-25T02:19:05Z</dcterms:created>
  <dcterms:modified xsi:type="dcterms:W3CDTF">2018-02-27T04:47:58Z</dcterms:modified>
</cp:coreProperties>
</file>