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<sst xmlns="http://schemas.openxmlformats.org/spreadsheetml/2006/main" count="240" uniqueCount="125">
  <si>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</si>
  <si>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</si>
  <si>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</si>
  <si>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</si>
  <si>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</si>
  <si>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</si>
  <si>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</si>
  <si>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</si>
  <si>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</si>
  <si>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</si>
  <si>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</si>
  <si>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</si>
  <si>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</si>
  <si>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</si>
  <si>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</si>
  <si>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</si>
  <si>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</si>
  <si>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</si>
  <si>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</si>
  <si>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</si>
  <si>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</si>
  <si>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</si>
  <si>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</si>
  <si>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</si>
  <si>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</si>
  <si>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</si>
  <si>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</si>
  <si>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</si>
  <si>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</si>
  <si>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</si>
  <si>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</si>
  <si>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</si>
  <si>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</si>
  <si>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</si>
  <si>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</si>
  <si>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</si>
  <si>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</si>
  <si>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</si>
  <si>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</si>
  <si>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</si>
  <si>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</si>
  <si>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</si>
  <si>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</si>
  <si>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</si>
  <si>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</si>
  <si>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</si>
  <si>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</si>
  <si>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</si>
  <si>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</si>
  <si>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</si>
  <si>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</si>
  <si>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</si>
  <si>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</si>
  <si>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</si>
  <si>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</si>
  <si>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</si>
  <si>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</si>
  <si>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</si>
  <si>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</si>
  <si>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</si>
  <si>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</si>
  <si>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</si>
  <si>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</si>
  <si>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</si>
  <si>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</si>
  <si>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</si>
  <si>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</si>
  <si>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</si>
  <si>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</si>
  <si>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</si>
  <si>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</si>
  <si>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</si>
  <si>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</si>
  <si>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</si>
  <si>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</si>
  <si>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</si>
  <si>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</si>
  <si>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</si>
  <si>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</si>
  <si>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</si>
  <si>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</si>
  <si>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</si>
  <si>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</si>
  <si>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</si>
  <si>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</si>
  <si>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</si>
  <si>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</si>
  <si>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</si>
  <si>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</si>
  <si>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</si>
  <si>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</si>
  <si>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</si>
  <si>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</si>
  <si>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</si>
  <si>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</si>
  <si>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</si>
  <si>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</si>
  <si>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</si>
  <si>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</si>
  <si>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</si>
  <si>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</si>
  <si>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</si>
  <si>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</si>
  <si>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</si>
  <si>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</si>
  <si>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</si>
  <si>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</si>
  <si>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</si>
  <si>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</si>
  <si>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身延町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</si>
  <si>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</si>
  <si>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</si>
  <si>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</si>
  <si>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</si>
  <si>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</si>
  <si>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</si>
  <si>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</si>
  <si>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</si>
  <si>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</si>
  <si>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</si>
  <si>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</si>
  <si>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管渠改善率は、</t>
    </r>
    <r>
      <rPr>
        <sz val="11"/>
        <rFont val="ＭＳ ゴシック"/>
        <family val="3"/>
        <charset val="128"/>
      </rPr>
      <t>平成24年度から</t>
    </r>
    <r>
      <rPr>
        <sz val="11"/>
        <color theme="1"/>
        <rFont val="ＭＳ ゴシック"/>
        <family val="3"/>
        <charset val="128"/>
      </rPr>
      <t>0％となっている。
　角打、丸滝処理区については、平成28年度末で20年以上経過しており、減価償却率や管渠老朽化率を踏まえた状況把握が必要となってきている。</t>
    </r>
    <rPh sb="52" eb="54">
      <t>イジョウ</t>
    </rPh>
    <phoneticPr fontId="4"/>
  </si>
  <si>
    <t>非設置</t>
    <rPh sb="0" eb="1">
      <t>ヒ</t>
    </rPh>
    <rPh sb="1" eb="3">
      <t>セッチ</t>
    </rPh>
    <phoneticPr fontId="4"/>
  </si>
  <si>
    <r>
      <t>　経営の健全性、効率性については平均値と比べて不良の数値であったが、平成２８年度から適正な数値に</t>
    </r>
    <r>
      <rPr>
        <sz val="11"/>
        <color theme="1"/>
        <rFont val="ＭＳ ゴシック"/>
        <family val="3"/>
        <charset val="128"/>
      </rPr>
      <t xml:space="preserve">なってきている。
　老朽化の状況については、角打、丸滝処理区について、減価償却率や管渠老朽化率を踏まえた状況把握が必要となってきている。
</t>
    </r>
    <rPh sb="34" eb="36">
      <t>ヘイセイ</t>
    </rPh>
    <rPh sb="38" eb="40">
      <t>ネンド</t>
    </rPh>
    <rPh sb="42" eb="44">
      <t>テキセイ</t>
    </rPh>
    <rPh sb="45" eb="47">
      <t>スウチ</t>
    </rPh>
    <phoneticPr fontId="4"/>
  </si>
  <si>
    <t xml:space="preserve">　収益的収支比率は、H24からH28にかけて毎年減少しており、5年間で約14％減じたが、地方債償還金額の増加に伴い減じているものである。償還金額はH28からH32にかけてピークを迎えることから、今後5年間は、比率を上昇させることは厳しいが、経営改善に向けた取り組みが常時必要な状況である。
　企業債残高対事業規模比率は、平均値と比べて高いが（H28）、建設工事終了に伴い地方債借入が平成23年度までとなっており、今後減少し続けていく予定である。
　身延処理区の最終供用開始が平成26年6月であり、今後の接続率上昇による使用料収入の増加は見込まれるが、適正な使用料収入の確保及び汚水処理費の削減が必要である。
　施設利用率は平均値の49.25%に比べて23.56%と低い。今後度は、接続率上昇に伴い微増していくと考えられる。
　水洗化率は平均値の84.12%に比べて51.66%と低く、水洗化率向上の取組が必要である。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</si>
</sst>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Fill="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395200"/>
        <c:axId val="934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93395200"/>
        <c:axId val="93405568"/>
      </c:lineChart>
      <c:dateAx>
        <c:axId val="93395200"/>
        <c:scaling>
          <c:orientation val="minMax"/>
        </c:scaling>
        <c:delete val="1"/>
        <c:axPos val="b"/>
        <c:numFmt formatCode="ge" sourceLinked="1"/>
        <c:majorTickMark val="none"/>
        <c:minorTickMark val="none"/>
        <c:tickLblPos val="none"/>
        <c:crossAx val="93405568"/>
        <c:crosses val="autoZero"/>
        <c:auto val="1"/>
        <c:lblOffset val="100"/>
        <c:baseTimeUnit val="years"/>
      </c:dateAx>
      <c:valAx>
        <c:axId val="934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20.3</c:v>
                </c:pt>
                <c:pt idx="1">
                  <c:v>22.07</c:v>
                </c:pt>
                <c:pt idx="2">
                  <c:v>21.67</c:v>
                </c:pt>
                <c:pt idx="3">
                  <c:v>22.37</c:v>
                </c:pt>
                <c:pt idx="4">
                  <c:v>23.56</c:v>
                </c:pt>
              </c:numCache>
            </c:numRef>
          </c:val>
        </c:ser>
        <c:dLbls>
          <c:showLegendKey val="0"/>
          <c:showVal val="0"/>
          <c:showCatName val="0"/>
          <c:showSerName val="0"/>
          <c:showPercent val="0"/>
          <c:showBubbleSize val="0"/>
        </c:dLbls>
        <c:gapWidth val="150"/>
        <c:axId val="97725056"/>
        <c:axId val="977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97725056"/>
        <c:axId val="97735424"/>
      </c:lineChart>
      <c:dateAx>
        <c:axId val="97725056"/>
        <c:scaling>
          <c:orientation val="minMax"/>
        </c:scaling>
        <c:delete val="1"/>
        <c:axPos val="b"/>
        <c:numFmt formatCode="ge" sourceLinked="1"/>
        <c:majorTickMark val="none"/>
        <c:minorTickMark val="none"/>
        <c:tickLblPos val="none"/>
        <c:crossAx val="97735424"/>
        <c:crosses val="autoZero"/>
        <c:auto val="1"/>
        <c:lblOffset val="100"/>
        <c:baseTimeUnit val="years"/>
      </c:dateAx>
      <c:valAx>
        <c:axId val="977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43.26</c:v>
                </c:pt>
                <c:pt idx="1">
                  <c:v>45.68</c:v>
                </c:pt>
                <c:pt idx="2">
                  <c:v>49.79</c:v>
                </c:pt>
                <c:pt idx="3">
                  <c:v>53.73</c:v>
                </c:pt>
                <c:pt idx="4">
                  <c:v>51.66</c:v>
                </c:pt>
              </c:numCache>
            </c:numRef>
          </c:val>
        </c:ser>
        <c:dLbls>
          <c:showLegendKey val="0"/>
          <c:showVal val="0"/>
          <c:showCatName val="0"/>
          <c:showSerName val="0"/>
          <c:showPercent val="0"/>
          <c:showBubbleSize val="0"/>
        </c:dLbls>
        <c:gapWidth val="150"/>
        <c:axId val="97773824"/>
        <c:axId val="977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97773824"/>
        <c:axId val="97780096"/>
      </c:lineChart>
      <c:dateAx>
        <c:axId val="97773824"/>
        <c:scaling>
          <c:orientation val="minMax"/>
        </c:scaling>
        <c:delete val="1"/>
        <c:axPos val="b"/>
        <c:numFmt formatCode="ge" sourceLinked="1"/>
        <c:majorTickMark val="none"/>
        <c:minorTickMark val="none"/>
        <c:tickLblPos val="none"/>
        <c:crossAx val="97780096"/>
        <c:crosses val="autoZero"/>
        <c:auto val="1"/>
        <c:lblOffset val="100"/>
        <c:baseTimeUnit val="years"/>
      </c:dateAx>
      <c:valAx>
        <c:axId val="977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67.37</c:v>
                </c:pt>
                <c:pt idx="1">
                  <c:v>61.1</c:v>
                </c:pt>
                <c:pt idx="2">
                  <c:v>58.47</c:v>
                </c:pt>
                <c:pt idx="3">
                  <c:v>56.81</c:v>
                </c:pt>
                <c:pt idx="4">
                  <c:v>53.36</c:v>
                </c:pt>
              </c:numCache>
            </c:numRef>
          </c:val>
        </c:ser>
        <c:dLbls>
          <c:showLegendKey val="0"/>
          <c:showVal val="0"/>
          <c:showCatName val="0"/>
          <c:showSerName val="0"/>
          <c:showPercent val="0"/>
          <c:showBubbleSize val="0"/>
        </c:dLbls>
        <c:gapWidth val="150"/>
        <c:axId val="93435776"/>
        <c:axId val="934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35776"/>
        <c:axId val="93437952"/>
      </c:lineChart>
      <c:dateAx>
        <c:axId val="93435776"/>
        <c:scaling>
          <c:orientation val="minMax"/>
        </c:scaling>
        <c:delete val="1"/>
        <c:axPos val="b"/>
        <c:numFmt formatCode="ge" sourceLinked="1"/>
        <c:majorTickMark val="none"/>
        <c:minorTickMark val="none"/>
        <c:tickLblPos val="none"/>
        <c:crossAx val="93437952"/>
        <c:crosses val="autoZero"/>
        <c:auto val="1"/>
        <c:lblOffset val="100"/>
        <c:baseTimeUnit val="years"/>
      </c:dateAx>
      <c:valAx>
        <c:axId val="934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41728"/>
        <c:axId val="95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41728"/>
        <c:axId val="95243648"/>
      </c:lineChart>
      <c:dateAx>
        <c:axId val="95241728"/>
        <c:scaling>
          <c:orientation val="minMax"/>
        </c:scaling>
        <c:delete val="1"/>
        <c:axPos val="b"/>
        <c:numFmt formatCode="ge" sourceLinked="1"/>
        <c:majorTickMark val="none"/>
        <c:minorTickMark val="none"/>
        <c:tickLblPos val="none"/>
        <c:crossAx val="95243648"/>
        <c:crosses val="autoZero"/>
        <c:auto val="1"/>
        <c:lblOffset val="100"/>
        <c:baseTimeUnit val="years"/>
      </c:dateAx>
      <c:valAx>
        <c:axId val="95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82304"/>
        <c:axId val="952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82304"/>
        <c:axId val="95284224"/>
      </c:lineChart>
      <c:dateAx>
        <c:axId val="95282304"/>
        <c:scaling>
          <c:orientation val="minMax"/>
        </c:scaling>
        <c:delete val="1"/>
        <c:axPos val="b"/>
        <c:numFmt formatCode="ge" sourceLinked="1"/>
        <c:majorTickMark val="none"/>
        <c:minorTickMark val="none"/>
        <c:tickLblPos val="none"/>
        <c:crossAx val="95284224"/>
        <c:crosses val="autoZero"/>
        <c:auto val="1"/>
        <c:lblOffset val="100"/>
        <c:baseTimeUnit val="years"/>
      </c:dateAx>
      <c:valAx>
        <c:axId val="952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95680"/>
        <c:axId val="975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95680"/>
        <c:axId val="97501952"/>
      </c:lineChart>
      <c:dateAx>
        <c:axId val="97495680"/>
        <c:scaling>
          <c:orientation val="minMax"/>
        </c:scaling>
        <c:delete val="1"/>
        <c:axPos val="b"/>
        <c:numFmt formatCode="ge" sourceLinked="1"/>
        <c:majorTickMark val="none"/>
        <c:minorTickMark val="none"/>
        <c:tickLblPos val="none"/>
        <c:crossAx val="97501952"/>
        <c:crosses val="autoZero"/>
        <c:auto val="1"/>
        <c:lblOffset val="100"/>
        <c:baseTimeUnit val="years"/>
      </c:dateAx>
      <c:valAx>
        <c:axId val="975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39200"/>
        <c:axId val="975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39200"/>
        <c:axId val="97541120"/>
      </c:lineChart>
      <c:dateAx>
        <c:axId val="97539200"/>
        <c:scaling>
          <c:orientation val="minMax"/>
        </c:scaling>
        <c:delete val="1"/>
        <c:axPos val="b"/>
        <c:numFmt formatCode="ge" sourceLinked="1"/>
        <c:majorTickMark val="none"/>
        <c:minorTickMark val="none"/>
        <c:tickLblPos val="none"/>
        <c:crossAx val="97541120"/>
        <c:crosses val="autoZero"/>
        <c:auto val="1"/>
        <c:lblOffset val="100"/>
        <c:baseTimeUnit val="years"/>
      </c:dateAx>
      <c:valAx>
        <c:axId val="975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5745.37</c:v>
                </c:pt>
                <c:pt idx="1">
                  <c:v>4813.01</c:v>
                </c:pt>
                <c:pt idx="2">
                  <c:v>4465.5</c:v>
                </c:pt>
                <c:pt idx="3">
                  <c:v>4115.04</c:v>
                </c:pt>
                <c:pt idx="4">
                  <c:v>3495.84</c:v>
                </c:pt>
              </c:numCache>
            </c:numRef>
          </c:val>
        </c:ser>
        <c:dLbls>
          <c:showLegendKey val="0"/>
          <c:showVal val="0"/>
          <c:showCatName val="0"/>
          <c:showSerName val="0"/>
          <c:showPercent val="0"/>
          <c:showBubbleSize val="0"/>
        </c:dLbls>
        <c:gapWidth val="150"/>
        <c:axId val="97571200"/>
        <c:axId val="975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97571200"/>
        <c:axId val="97573120"/>
      </c:lineChart>
      <c:dateAx>
        <c:axId val="97571200"/>
        <c:scaling>
          <c:orientation val="minMax"/>
        </c:scaling>
        <c:delete val="1"/>
        <c:axPos val="b"/>
        <c:numFmt formatCode="ge" sourceLinked="1"/>
        <c:majorTickMark val="none"/>
        <c:minorTickMark val="none"/>
        <c:tickLblPos val="none"/>
        <c:crossAx val="97573120"/>
        <c:crosses val="autoZero"/>
        <c:auto val="1"/>
        <c:lblOffset val="100"/>
        <c:baseTimeUnit val="years"/>
      </c:dateAx>
      <c:valAx>
        <c:axId val="975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23.05</c:v>
                </c:pt>
                <c:pt idx="1">
                  <c:v>22.95</c:v>
                </c:pt>
                <c:pt idx="2">
                  <c:v>18.91</c:v>
                </c:pt>
                <c:pt idx="3">
                  <c:v>18.96</c:v>
                </c:pt>
                <c:pt idx="4">
                  <c:v>81.23</c:v>
                </c:pt>
              </c:numCache>
            </c:numRef>
          </c:val>
        </c:ser>
        <c:dLbls>
          <c:showLegendKey val="0"/>
          <c:showVal val="0"/>
          <c:showCatName val="0"/>
          <c:showSerName val="0"/>
          <c:showPercent val="0"/>
          <c:showBubbleSize val="0"/>
        </c:dLbls>
        <c:gapWidth val="150"/>
        <c:axId val="97607680"/>
        <c:axId val="976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97607680"/>
        <c:axId val="97609600"/>
      </c:lineChart>
      <c:dateAx>
        <c:axId val="97607680"/>
        <c:scaling>
          <c:orientation val="minMax"/>
        </c:scaling>
        <c:delete val="1"/>
        <c:axPos val="b"/>
        <c:numFmt formatCode="ge" sourceLinked="1"/>
        <c:majorTickMark val="none"/>
        <c:minorTickMark val="none"/>
        <c:tickLblPos val="none"/>
        <c:crossAx val="97609600"/>
        <c:crosses val="autoZero"/>
        <c:auto val="1"/>
        <c:lblOffset val="100"/>
        <c:baseTimeUnit val="years"/>
      </c:dateAx>
      <c:valAx>
        <c:axId val="976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508.59</c:v>
                </c:pt>
                <c:pt idx="1">
                  <c:v>536.04</c:v>
                </c:pt>
                <c:pt idx="2">
                  <c:v>672.28</c:v>
                </c:pt>
                <c:pt idx="3">
                  <c:v>672.51</c:v>
                </c:pt>
                <c:pt idx="4">
                  <c:v>158.34</c:v>
                </c:pt>
              </c:numCache>
            </c:numRef>
          </c:val>
        </c:ser>
        <c:dLbls>
          <c:showLegendKey val="0"/>
          <c:showVal val="0"/>
          <c:showCatName val="0"/>
          <c:showSerName val="0"/>
          <c:showPercent val="0"/>
          <c:showBubbleSize val="0"/>
        </c:dLbls>
        <c:gapWidth val="150"/>
        <c:axId val="97635328"/>
        <c:axId val="976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97635328"/>
        <c:axId val="97641600"/>
      </c:lineChart>
      <c:dateAx>
        <c:axId val="97635328"/>
        <c:scaling>
          <c:orientation val="minMax"/>
        </c:scaling>
        <c:delete val="1"/>
        <c:axPos val="b"/>
        <c:numFmt formatCode="ge" sourceLinked="1"/>
        <c:majorTickMark val="none"/>
        <c:minorTickMark val="none"/>
        <c:tickLblPos val="none"/>
        <c:crossAx val="97641600"/>
        <c:crosses val="autoZero"/>
        <c:auto val="1"/>
        <c:lblOffset val="100"/>
        <c:baseTimeUnit val="years"/>
      </c:dateAx>
      <c:valAx>
        <c:axId val="976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山梨県　身延町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122</v>
      </c>
      <c r="AE8" s="49"/>
      <c r="AF8" s="49"/>
      <c r="AG8" s="49"/>
      <c r="AH8" s="49"/>
      <c r="AI8" s="49"/>
      <c r="AJ8" s="49"/>
      <c r="AK8" s="4"/>
      <c r="AL8" s="50">
        <f>データ!S6</f>
        <v>12738</v>
      </c>
      <c r="AM8" s="50"/>
      <c r="AN8" s="50"/>
      <c r="AO8" s="50"/>
      <c r="AP8" s="50"/>
      <c r="AQ8" s="50"/>
      <c r="AR8" s="50"/>
      <c r="AS8" s="50"/>
      <c r="AT8" s="45">
        <f>データ!T6</f>
        <v>301.98</v>
      </c>
      <c r="AU8" s="45"/>
      <c r="AV8" s="45"/>
      <c r="AW8" s="45"/>
      <c r="AX8" s="45"/>
      <c r="AY8" s="45"/>
      <c r="AZ8" s="45"/>
      <c r="BA8" s="45"/>
      <c r="BB8" s="45">
        <f>データ!U6</f>
        <v>42.18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21.25</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2683</v>
      </c>
      <c r="AM10" s="50"/>
      <c r="AN10" s="50"/>
      <c r="AO10" s="50"/>
      <c r="AP10" s="50"/>
      <c r="AQ10" s="50"/>
      <c r="AR10" s="50"/>
      <c r="AS10" s="50"/>
      <c r="AT10" s="45">
        <f>データ!W6</f>
        <v>1.61</v>
      </c>
      <c r="AU10" s="45"/>
      <c r="AV10" s="45"/>
      <c r="AW10" s="45"/>
      <c r="AX10" s="45"/>
      <c r="AY10" s="45"/>
      <c r="AZ10" s="45"/>
      <c r="BA10" s="45"/>
      <c r="BB10" s="45">
        <f>データ!X6</f>
        <v>1666.46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0"/>
      <c r="BN33" s="70"/>
      <c r="BO33" s="70"/>
      <c r="BP33" s="70"/>
      <c r="BQ33" s="70"/>
      <c r="BR33" s="70"/>
      <c r="BS33" s="70"/>
      <c r="BT33" s="70"/>
      <c r="BU33" s="70"/>
      <c r="BV33" s="70"/>
      <c r="BW33" s="70"/>
      <c r="BX33" s="70"/>
      <c r="BY33" s="70"/>
      <c r="BZ33" s="71"/>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2"/>
      <c r="BM34" s="70"/>
      <c r="BN34" s="70"/>
      <c r="BO34" s="70"/>
      <c r="BP34" s="70"/>
      <c r="BQ34" s="70"/>
      <c r="BR34" s="70"/>
      <c r="BS34" s="70"/>
      <c r="BT34" s="70"/>
      <c r="BU34" s="70"/>
      <c r="BV34" s="70"/>
      <c r="BW34" s="70"/>
      <c r="BX34" s="70"/>
      <c r="BY34" s="70"/>
      <c r="BZ34" s="71"/>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2"/>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2"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2"/>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2"/>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2"/>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2"/>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2"/>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2"/>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2"/>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2"/>
      <c r="BM55" s="70"/>
      <c r="BN55" s="70"/>
      <c r="BO55" s="70"/>
      <c r="BP55" s="70"/>
      <c r="BQ55" s="70"/>
      <c r="BR55" s="70"/>
      <c r="BS55" s="70"/>
      <c r="BT55" s="70"/>
      <c r="BU55" s="70"/>
      <c r="BV55" s="70"/>
      <c r="BW55" s="70"/>
      <c r="BX55" s="70"/>
      <c r="BY55" s="70"/>
      <c r="BZ55" s="71"/>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2"/>
      <c r="BM56" s="70"/>
      <c r="BN56" s="70"/>
      <c r="BO56" s="70"/>
      <c r="BP56" s="70"/>
      <c r="BQ56" s="70"/>
      <c r="BR56" s="70"/>
      <c r="BS56" s="70"/>
      <c r="BT56" s="70"/>
      <c r="BU56" s="70"/>
      <c r="BV56" s="70"/>
      <c r="BW56" s="70"/>
      <c r="BX56" s="70"/>
      <c r="BY56" s="70"/>
      <c r="BZ56" s="71"/>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2"/>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2"/>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2"/>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2"/>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2"/>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2"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2"/>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2"/>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2"/>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2"/>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2"/>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2"/>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2"/>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2"/>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2"/>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2"/>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2"/>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2"/>
      <c r="BM78" s="70"/>
      <c r="BN78" s="70"/>
      <c r="BO78" s="70"/>
      <c r="BP78" s="70"/>
      <c r="BQ78" s="70"/>
      <c r="BR78" s="70"/>
      <c r="BS78" s="70"/>
      <c r="BT78" s="70"/>
      <c r="BU78" s="70"/>
      <c r="BV78" s="70"/>
      <c r="BW78" s="70"/>
      <c r="BX78" s="70"/>
      <c r="BY78" s="70"/>
      <c r="BZ78" s="71"/>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2"/>
      <c r="BM79" s="70"/>
      <c r="BN79" s="70"/>
      <c r="BO79" s="70"/>
      <c r="BP79" s="70"/>
      <c r="BQ79" s="70"/>
      <c r="BR79" s="70"/>
      <c r="BS79" s="70"/>
      <c r="BT79" s="70"/>
      <c r="BU79" s="70"/>
      <c r="BV79" s="70"/>
      <c r="BW79" s="70"/>
      <c r="BX79" s="70"/>
      <c r="BY79" s="70"/>
      <c r="BZ79" s="71"/>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2"/>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2"/>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8" t="s">
        <v>65</v>
      </c>
      <c r="I3" s="79"/>
      <c r="J3" s="79"/>
      <c r="K3" s="79"/>
      <c r="L3" s="79"/>
      <c r="M3" s="79"/>
      <c r="N3" s="79"/>
      <c r="O3" s="79"/>
      <c r="P3" s="79"/>
      <c r="Q3" s="79"/>
      <c r="R3" s="79"/>
      <c r="S3" s="79"/>
      <c r="T3" s="79"/>
      <c r="U3" s="79"/>
      <c r="V3" s="79"/>
      <c r="W3" s="79"/>
      <c r="X3" s="80"/>
      <c r="Y3" s="84"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68</v>
      </c>
      <c r="B4" s="30"/>
      <c r="C4" s="30"/>
      <c r="D4" s="30"/>
      <c r="E4" s="30"/>
      <c r="F4" s="30"/>
      <c r="G4" s="30"/>
      <c r="H4" s="81"/>
      <c r="I4" s="82"/>
      <c r="J4" s="82"/>
      <c r="K4" s="82"/>
      <c r="L4" s="82"/>
      <c r="M4" s="82"/>
      <c r="N4" s="82"/>
      <c r="O4" s="82"/>
      <c r="P4" s="82"/>
      <c r="Q4" s="82"/>
      <c r="R4" s="82"/>
      <c r="S4" s="82"/>
      <c r="T4" s="82"/>
      <c r="U4" s="82"/>
      <c r="V4" s="82"/>
      <c r="W4" s="82"/>
      <c r="X4" s="83"/>
      <c r="Y4" s="77" t="s">
        <v>69</v>
      </c>
      <c r="Z4" s="77"/>
      <c r="AA4" s="77"/>
      <c r="AB4" s="77"/>
      <c r="AC4" s="77"/>
      <c r="AD4" s="77"/>
      <c r="AE4" s="77"/>
      <c r="AF4" s="77"/>
      <c r="AG4" s="77"/>
      <c r="AH4" s="77"/>
      <c r="AI4" s="77"/>
      <c r="AJ4" s="77" t="s">
        <v>70</v>
      </c>
      <c r="AK4" s="77"/>
      <c r="AL4" s="77"/>
      <c r="AM4" s="77"/>
      <c r="AN4" s="77"/>
      <c r="AO4" s="77"/>
      <c r="AP4" s="77"/>
      <c r="AQ4" s="77"/>
      <c r="AR4" s="77"/>
      <c r="AS4" s="77"/>
      <c r="AT4" s="77"/>
      <c r="AU4" s="77" t="s">
        <v>71</v>
      </c>
      <c r="AV4" s="77"/>
      <c r="AW4" s="77"/>
      <c r="AX4" s="77"/>
      <c r="AY4" s="77"/>
      <c r="AZ4" s="77"/>
      <c r="BA4" s="77"/>
      <c r="BB4" s="77"/>
      <c r="BC4" s="77"/>
      <c r="BD4" s="77"/>
      <c r="BE4" s="77"/>
      <c r="BF4" s="77" t="s">
        <v>72</v>
      </c>
      <c r="BG4" s="77"/>
      <c r="BH4" s="77"/>
      <c r="BI4" s="77"/>
      <c r="BJ4" s="77"/>
      <c r="BK4" s="77"/>
      <c r="BL4" s="77"/>
      <c r="BM4" s="77"/>
      <c r="BN4" s="77"/>
      <c r="BO4" s="77"/>
      <c r="BP4" s="77"/>
      <c r="BQ4" s="77" t="s">
        <v>73</v>
      </c>
      <c r="BR4" s="77"/>
      <c r="BS4" s="77"/>
      <c r="BT4" s="77"/>
      <c r="BU4" s="77"/>
      <c r="BV4" s="77"/>
      <c r="BW4" s="77"/>
      <c r="BX4" s="77"/>
      <c r="BY4" s="77"/>
      <c r="BZ4" s="77"/>
      <c r="CA4" s="77"/>
      <c r="CB4" s="77" t="s">
        <v>74</v>
      </c>
      <c r="CC4" s="77"/>
      <c r="CD4" s="77"/>
      <c r="CE4" s="77"/>
      <c r="CF4" s="77"/>
      <c r="CG4" s="77"/>
      <c r="CH4" s="77"/>
      <c r="CI4" s="77"/>
      <c r="CJ4" s="77"/>
      <c r="CK4" s="77"/>
      <c r="CL4" s="77"/>
      <c r="CM4" s="77" t="s">
        <v>75</v>
      </c>
      <c r="CN4" s="77"/>
      <c r="CO4" s="77"/>
      <c r="CP4" s="77"/>
      <c r="CQ4" s="77"/>
      <c r="CR4" s="77"/>
      <c r="CS4" s="77"/>
      <c r="CT4" s="77"/>
      <c r="CU4" s="77"/>
      <c r="CV4" s="77"/>
      <c r="CW4" s="77"/>
      <c r="CX4" s="77" t="s">
        <v>76</v>
      </c>
      <c r="CY4" s="77"/>
      <c r="CZ4" s="77"/>
      <c r="DA4" s="77"/>
      <c r="DB4" s="77"/>
      <c r="DC4" s="77"/>
      <c r="DD4" s="77"/>
      <c r="DE4" s="77"/>
      <c r="DF4" s="77"/>
      <c r="DG4" s="77"/>
      <c r="DH4" s="77"/>
      <c r="DI4" s="77" t="s">
        <v>77</v>
      </c>
      <c r="DJ4" s="77"/>
      <c r="DK4" s="77"/>
      <c r="DL4" s="77"/>
      <c r="DM4" s="77"/>
      <c r="DN4" s="77"/>
      <c r="DO4" s="77"/>
      <c r="DP4" s="77"/>
      <c r="DQ4" s="77"/>
      <c r="DR4" s="77"/>
      <c r="DS4" s="77"/>
      <c r="DT4" s="77" t="s">
        <v>78</v>
      </c>
      <c r="DU4" s="77"/>
      <c r="DV4" s="77"/>
      <c r="DW4" s="77"/>
      <c r="DX4" s="77"/>
      <c r="DY4" s="77"/>
      <c r="DZ4" s="77"/>
      <c r="EA4" s="77"/>
      <c r="EB4" s="77"/>
      <c r="EC4" s="77"/>
      <c r="ED4" s="77"/>
      <c r="EE4" s="77" t="s">
        <v>79</v>
      </c>
      <c r="EF4" s="77"/>
      <c r="EG4" s="77"/>
      <c r="EH4" s="77"/>
      <c r="EI4" s="77"/>
      <c r="EJ4" s="77"/>
      <c r="EK4" s="77"/>
      <c r="EL4" s="77"/>
      <c r="EM4" s="77"/>
      <c r="EN4" s="77"/>
      <c r="EO4" s="77"/>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193658</v>
      </c>
      <c r="D6" s="33">
        <f t="shared" si="3"/>
        <v>47</v>
      </c>
      <c r="E6" s="33">
        <f t="shared" si="3"/>
        <v>17</v>
      </c>
      <c r="F6" s="33">
        <f t="shared" si="3"/>
        <v>1</v>
      </c>
      <c r="G6" s="33">
        <f t="shared" si="3"/>
        <v>0</v>
      </c>
      <c r="H6" s="33" t="str">
        <f t="shared" si="3"/>
        <v>山梨県　身延町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21.25</v>
      </c>
      <c r="Q6" s="34">
        <f t="shared" si="3"/>
        <v>100</v>
      </c>
      <c r="R6" s="34">
        <f t="shared" si="3"/>
        <v>2160</v>
      </c>
      <c r="S6" s="34">
        <f t="shared" si="3"/>
        <v>12738</v>
      </c>
      <c r="T6" s="34">
        <f t="shared" si="3"/>
        <v>301.98</v>
      </c>
      <c r="U6" s="34">
        <f t="shared" si="3"/>
        <v>42.18</v>
      </c>
      <c r="V6" s="34">
        <f t="shared" si="3"/>
        <v>2683</v>
      </c>
      <c r="W6" s="34">
        <f t="shared" si="3"/>
        <v>1.61</v>
      </c>
      <c r="X6" s="34">
        <f t="shared" si="3"/>
        <v>1666.46</v>
      </c>
      <c r="Y6" s="35">
        <f>IF(Y7="",NA(),Y7)</f>
        <v>67.37</v>
      </c>
      <c r="Z6" s="35">
        <f t="shared" ref="Z6:AH6" si="4">IF(Z7="",NA(),Z7)</f>
        <v>61.1</v>
      </c>
      <c r="AA6" s="35">
        <f t="shared" si="4"/>
        <v>58.47</v>
      </c>
      <c r="AB6" s="35">
        <f t="shared" si="4"/>
        <v>56.81</v>
      </c>
      <c r="AC6" s="35">
        <f t="shared" si="4"/>
        <v>53.36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5745.37</v>
      </c>
      <c r="BG6" s="35">
        <f t="shared" ref="BG6:BO6" si="7">IF(BG7="",NA(),BG7)</f>
        <v>4813.01</v>
      </c>
      <c r="BH6" s="35">
        <f t="shared" si="7"/>
        <v>4465.5</v>
      </c>
      <c r="BI6" s="35">
        <f t="shared" si="7"/>
        <v>4115.04</v>
      </c>
      <c r="BJ6" s="35">
        <f t="shared" si="7"/>
        <v>3495.84</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23.05</v>
      </c>
      <c r="BR6" s="35">
        <f t="shared" ref="BR6:BZ6" si="8">IF(BR7="",NA(),BR7)</f>
        <v>22.95</v>
      </c>
      <c r="BS6" s="35">
        <f t="shared" si="8"/>
        <v>18.91</v>
      </c>
      <c r="BT6" s="35">
        <f t="shared" si="8"/>
        <v>18.96</v>
      </c>
      <c r="BU6" s="35">
        <f t="shared" si="8"/>
        <v>81.23</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508.59</v>
      </c>
      <c r="CC6" s="35">
        <f t="shared" ref="CC6:CK6" si="9">IF(CC7="",NA(),CC7)</f>
        <v>536.04</v>
      </c>
      <c r="CD6" s="35">
        <f t="shared" si="9"/>
        <v>672.28</v>
      </c>
      <c r="CE6" s="35">
        <f t="shared" si="9"/>
        <v>672.51</v>
      </c>
      <c r="CF6" s="35">
        <f t="shared" si="9"/>
        <v>158.34</v>
      </c>
      <c r="CG6" s="35">
        <f t="shared" si="9"/>
        <v>251.88</v>
      </c>
      <c r="CH6" s="35">
        <f t="shared" si="9"/>
        <v>247.43</v>
      </c>
      <c r="CI6" s="35">
        <f t="shared" si="9"/>
        <v>248.89</v>
      </c>
      <c r="CJ6" s="35">
        <f t="shared" si="9"/>
        <v>250.84</v>
      </c>
      <c r="CK6" s="35">
        <f t="shared" si="9"/>
        <v>235.61</v>
      </c>
      <c r="CL6" s="34" t="str">
        <f>IF(CL7="","",IF(CL7="-","【-】","【"&amp;SUBSTITUTE(TEXT(CL7,"#,##0.00"),"-","△")&amp;"】"))</f>
        <v>【137.82】</v>
      </c>
      <c r="CM6" s="35">
        <f>IF(CM7="",NA(),CM7)</f>
        <v>20.3</v>
      </c>
      <c r="CN6" s="35">
        <f t="shared" ref="CN6:CV6" si="10">IF(CN7="",NA(),CN7)</f>
        <v>22.07</v>
      </c>
      <c r="CO6" s="35">
        <f t="shared" si="10"/>
        <v>21.67</v>
      </c>
      <c r="CP6" s="35">
        <f t="shared" si="10"/>
        <v>22.37</v>
      </c>
      <c r="CQ6" s="35">
        <f t="shared" si="10"/>
        <v>23.56</v>
      </c>
      <c r="CR6" s="35">
        <f t="shared" si="10"/>
        <v>49.29</v>
      </c>
      <c r="CS6" s="35">
        <f t="shared" si="10"/>
        <v>50.32</v>
      </c>
      <c r="CT6" s="35">
        <f t="shared" si="10"/>
        <v>49.89</v>
      </c>
      <c r="CU6" s="35">
        <f t="shared" si="10"/>
        <v>49.39</v>
      </c>
      <c r="CV6" s="35">
        <f t="shared" si="10"/>
        <v>49.25</v>
      </c>
      <c r="CW6" s="34" t="str">
        <f>IF(CW7="","",IF(CW7="-","【-】","【"&amp;SUBSTITUTE(TEXT(CW7,"#,##0.00"),"-","△")&amp;"】"))</f>
        <v>【60.09】</v>
      </c>
      <c r="CX6" s="35">
        <f>IF(CX7="",NA(),CX7)</f>
        <v>43.26</v>
      </c>
      <c r="CY6" s="35">
        <f t="shared" ref="CY6:DG6" si="11">IF(CY7="",NA(),CY7)</f>
        <v>45.68</v>
      </c>
      <c r="CZ6" s="35">
        <f t="shared" si="11"/>
        <v>49.79</v>
      </c>
      <c r="DA6" s="35">
        <f t="shared" si="11"/>
        <v>53.73</v>
      </c>
      <c r="DB6" s="35">
        <f t="shared" si="11"/>
        <v>51.66</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193658</v>
      </c>
      <c r="D7" s="37">
        <v>47</v>
      </c>
      <c r="E7" s="37">
        <v>17</v>
      </c>
      <c r="F7" s="37">
        <v>1</v>
      </c>
      <c r="G7" s="37">
        <v>0</v>
      </c>
      <c r="H7" s="37" t="s">
        <v>109</v>
      </c>
      <c r="I7" s="37" t="s">
        <v>110</v>
      </c>
      <c r="J7" s="37" t="s">
        <v>111</v>
      </c>
      <c r="K7" s="37" t="s">
        <v>112</v>
      </c>
      <c r="L7" s="37" t="s">
        <v>113</v>
      </c>
      <c r="M7" s="37"/>
      <c r="N7" s="38" t="s">
        <v>114</v>
      </c>
      <c r="O7" s="38" t="s">
        <v>115</v>
      </c>
      <c r="P7" s="38">
        <v>21.25</v>
      </c>
      <c r="Q7" s="38">
        <v>100</v>
      </c>
      <c r="R7" s="38">
        <v>2160</v>
      </c>
      <c r="S7" s="38">
        <v>12738</v>
      </c>
      <c r="T7" s="38">
        <v>301.98</v>
      </c>
      <c r="U7" s="38">
        <v>42.18</v>
      </c>
      <c r="V7" s="38">
        <v>2683</v>
      </c>
      <c r="W7" s="38">
        <v>1.61</v>
      </c>
      <c r="X7" s="38">
        <v>1666.46</v>
      </c>
      <c r="Y7" s="38">
        <v>67.37</v>
      </c>
      <c r="Z7" s="38">
        <v>61.1</v>
      </c>
      <c r="AA7" s="38">
        <v>58.47</v>
      </c>
      <c r="AB7" s="38">
        <v>56.81</v>
      </c>
      <c r="AC7" s="38">
        <v>53.36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5745.37</v>
      </c>
      <c r="BG7" s="38">
        <v>4813.01</v>
      </c>
      <c r="BH7" s="38">
        <v>4465.5</v>
      </c>
      <c r="BI7" s="38">
        <v>4115.04</v>
      </c>
      <c r="BJ7" s="38">
        <v>3495.84</v>
      </c>
      <c r="BK7" s="38">
        <v>1309.43</v>
      </c>
      <c r="BL7" s="38">
        <v>1306.92</v>
      </c>
      <c r="BM7" s="38">
        <v>1203.71</v>
      </c>
      <c r="BN7" s="38">
        <v>1162.3599999999999</v>
      </c>
      <c r="BO7" s="38">
        <v>1047.6500000000001</v>
      </c>
      <c r="BP7" s="38">
        <v>728.3</v>
      </c>
      <c r="BQ7" s="38">
        <v>23.05</v>
      </c>
      <c r="BR7" s="38">
        <v>22.95</v>
      </c>
      <c r="BS7" s="38">
        <v>18.91</v>
      </c>
      <c r="BT7" s="38">
        <v>18.96</v>
      </c>
      <c r="BU7" s="38">
        <v>81.23</v>
      </c>
      <c r="BV7" s="38">
        <v>67.59</v>
      </c>
      <c r="BW7" s="38">
        <v>68.510000000000005</v>
      </c>
      <c r="BX7" s="38">
        <v>69.739999999999995</v>
      </c>
      <c r="BY7" s="38">
        <v>68.209999999999994</v>
      </c>
      <c r="BZ7" s="38">
        <v>74.040000000000006</v>
      </c>
      <c r="CA7" s="38">
        <v>100.04</v>
      </c>
      <c r="CB7" s="38">
        <v>508.59</v>
      </c>
      <c r="CC7" s="38">
        <v>536.04</v>
      </c>
      <c r="CD7" s="38">
        <v>672.28</v>
      </c>
      <c r="CE7" s="38">
        <v>672.51</v>
      </c>
      <c r="CF7" s="38">
        <v>158.34</v>
      </c>
      <c r="CG7" s="38">
        <v>251.88</v>
      </c>
      <c r="CH7" s="38">
        <v>247.43</v>
      </c>
      <c r="CI7" s="38">
        <v>248.89</v>
      </c>
      <c r="CJ7" s="38">
        <v>250.84</v>
      </c>
      <c r="CK7" s="38">
        <v>235.61</v>
      </c>
      <c r="CL7" s="38">
        <v>137.82</v>
      </c>
      <c r="CM7" s="38">
        <v>20.3</v>
      </c>
      <c r="CN7" s="38">
        <v>22.07</v>
      </c>
      <c r="CO7" s="38">
        <v>21.67</v>
      </c>
      <c r="CP7" s="38">
        <v>22.37</v>
      </c>
      <c r="CQ7" s="38">
        <v>23.56</v>
      </c>
      <c r="CR7" s="38">
        <v>49.29</v>
      </c>
      <c r="CS7" s="38">
        <v>50.32</v>
      </c>
      <c r="CT7" s="38">
        <v>49.89</v>
      </c>
      <c r="CU7" s="38">
        <v>49.39</v>
      </c>
      <c r="CV7" s="38">
        <v>49.25</v>
      </c>
      <c r="CW7" s="38">
        <v>60.09</v>
      </c>
      <c r="CX7" s="38">
        <v>43.26</v>
      </c>
      <c r="CY7" s="38">
        <v>45.68</v>
      </c>
      <c r="CZ7" s="38">
        <v>49.79</v>
      </c>
      <c r="DA7" s="38">
        <v>53.73</v>
      </c>
      <c r="DB7" s="38">
        <v>51.66</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2018-02-14T04:40:46Z</cp:lastPrinted>
  <dcterms:created xsi:type="dcterms:W3CDTF">2017-12-25T02:07:46Z</dcterms:created>
  <dcterms:modified xsi:type="dcterms:W3CDTF">2018-02-27T04:30:18Z</dcterms:modified>
</cp:coreProperties>
</file>