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20520" windowHeight="633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<sst xmlns="http://schemas.openxmlformats.org/spreadsheetml/2006/main" count="237" uniqueCount="123">
  <si>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</si>
  <si>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</si>
  <si>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</si>
  <si>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</si>
  <si>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</si>
  <si>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</si>
  <si>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</si>
  <si>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</si>
  <si>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</si>
  <si>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</si>
  <si>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</si>
  <si>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</si>
  <si>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</si>
  <si>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</si>
  <si>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</si>
  <si>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</si>
  <si>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</si>
  <si>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</si>
  <si>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</si>
  <si>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</si>
  <si>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</si>
  <si>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</si>
  <si>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</si>
  <si>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</si>
  <si>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</si>
  <si>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</si>
  <si>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</si>
  <si>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</si>
  <si>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</si>
  <si>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</si>
  <si>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</si>
  <si>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</si>
  <si>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</si>
  <si>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</si>
  <si>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</si>
  <si>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</si>
  <si>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</si>
  <si>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</si>
  <si>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</si>
  <si>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</si>
  <si>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</si>
  <si>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</si>
  <si>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</si>
  <si>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</si>
  <si>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</si>
  <si>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</si>
  <si>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</si>
  <si>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</si>
  <si>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</si>
  <si>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</si>
  <si>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</si>
  <si>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</si>
  <si>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</si>
  <si>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</si>
  <si>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</si>
  <si>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</si>
  <si>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</si>
  <si>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</si>
  <si>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</si>
  <si>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</si>
  <si>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</si>
  <si>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</si>
  <si>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</si>
  <si>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</si>
  <si>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</si>
  <si>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</si>
  <si>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</si>
  <si>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</si>
  <si>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</si>
  <si>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</si>
  <si>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</si>
  <si>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</si>
  <si>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</si>
  <si>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</si>
  <si>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</si>
  <si>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</si>
  <si>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</si>
  <si>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</si>
  <si>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</si>
  <si>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</si>
  <si>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</si>
  <si>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</si>
  <si>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</si>
  <si>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</si>
  <si>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</si>
  <si>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</si>
  <si>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</si>
  <si>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</si>
  <si>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</si>
  <si>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</si>
  <si>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</si>
  <si>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</si>
  <si>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</si>
  <si>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</si>
  <si>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</si>
  <si>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</si>
  <si>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</si>
  <si>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</si>
  <si>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</si>
  <si>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</si>
  <si>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</si>
  <si>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</si>
  <si>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</si>
  <si>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</si>
  <si>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</si>
  <si>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</si>
  <si>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</si>
  <si>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早川町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</si>
  <si>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</si>
  <si>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</si>
  <si>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</si>
  <si>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</si>
  <si>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</si>
  <si>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</si>
  <si>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</si>
  <si>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</si>
  <si>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</si>
  <si>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</si>
  <si>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</si>
  <si>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取水施設や配水池などが老朽化してきているが、予算規模が小さく１施設あたりの給水人口も少ないため、受益者負担だけでは改修費用を賄うことは不可能であり、国庫補助金や簡易水道事業債などに頼らざるを得ないため、計画的に改修を行っている。
</t>
    <phoneticPr fontId="4"/>
  </si>
  <si>
    <t>施設数が１７あり、それぞれの施設が小規模であることとあわせて、地形的な制約で統合もできないため、集約して効率的な経営を行うことは極めて難しい状況である。
また、施設は小規模であるものの、急激な過疎化により現在の給水人口は整備した当時の十分の一以下となっており、施設の利用率を上昇させることはもとより、料金収入の増加も見込めないのが現状である。
さらに、滅菌や維持管理などの経費は増加しており、施設数が多いこととあいまって経常費用の増加につながっている。このこととあわせて予算規模が小さいため、施設の改修の際には国庫補助金だけでなく、簡易水道債などを充当することから、企業債の残高は増加傾向にある。
なお、急峻な地形に立地していることから、台風などの豪雨の際に取水施設が破壊されることも多く、安定的な経営を行うことが難しいが、計画的に更新できるよう努めていく。　　</t>
    <phoneticPr fontId="4"/>
  </si>
  <si>
    <t>非設置</t>
    <rPh sb="0" eb="1">
      <t>ヒ</t>
    </rPh>
    <rPh sb="1" eb="3">
      <t>セッチ</t>
    </rPh>
    <phoneticPr fontId="4"/>
  </si>
  <si>
    <r>
      <t>小規模な施設が多く地形の制約もあって集約し効率的な経営を行うことが困難であると同時に、人口の減少によって使用料の減少が予想される中で、施設の老朽化が進んでいく状況である。</t>
    </r>
    <r>
      <rPr>
        <sz val="11"/>
        <rFont val="ＭＳ ゴシック"/>
        <family val="3"/>
        <charset val="128"/>
      </rPr>
      <t>そんな中でも</t>
    </r>
    <r>
      <rPr>
        <sz val="11"/>
        <color theme="1"/>
        <rFont val="ＭＳ ゴシック"/>
        <family val="3"/>
        <charset val="128"/>
      </rPr>
      <t>町民の重要なライフラインとして簡易水道施設の維持管理や更新は重要である。
しかし、改修を行う場合には経営認可の変更が必要であり、給水人口が１００人を下回り水道法の対象とならない施設も多くなってきていることから国庫補助金や簡易水道事業債を改修の財源として見込むことが難しくなってきている。
そのため、簡易水道の廃止なども視野に入れつつ経営の安定化や効率化を図っていく。</t>
    </r>
    <rPh sb="88" eb="89">
      <t>ナカ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</si>
</sst>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16" fillId="0" borderId="2" xfId="1" applyNumberFormat="1" applyFont="1" applyBorder="1" applyAlignment="1" applyProtection="1">
      <alignment horizontal="center" vertical="center" shrinkToFit="1"/>
      <protection locked="0"/>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1</c:v>
                </c:pt>
                <c:pt idx="1">
                  <c:v>0</c:v>
                </c:pt>
                <c:pt idx="2" formatCode="#,##0.00;&quot;△&quot;#,##0.00;&quot;-&quot;">
                  <c:v>0.56999999999999995</c:v>
                </c:pt>
                <c:pt idx="3" formatCode="#,##0.00;&quot;△&quot;#,##0.00;&quot;-&quot;">
                  <c:v>1.24</c:v>
                </c:pt>
                <c:pt idx="4">
                  <c:v>0</c:v>
                </c:pt>
              </c:numCache>
            </c:numRef>
          </c:val>
        </c:ser>
        <c:dLbls>
          <c:showLegendKey val="0"/>
          <c:showVal val="0"/>
          <c:showCatName val="0"/>
          <c:showSerName val="0"/>
          <c:showPercent val="0"/>
          <c:showBubbleSize val="0"/>
        </c:dLbls>
        <c:gapWidth val="150"/>
        <c:axId val="105719296"/>
        <c:axId val="1057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05719296"/>
        <c:axId val="105721216"/>
      </c:lineChart>
      <c:dateAx>
        <c:axId val="105719296"/>
        <c:scaling>
          <c:orientation val="minMax"/>
        </c:scaling>
        <c:delete val="1"/>
        <c:axPos val="b"/>
        <c:numFmt formatCode="ge" sourceLinked="1"/>
        <c:majorTickMark val="none"/>
        <c:minorTickMark val="none"/>
        <c:tickLblPos val="none"/>
        <c:crossAx val="105721216"/>
        <c:crosses val="autoZero"/>
        <c:auto val="1"/>
        <c:lblOffset val="100"/>
        <c:baseTimeUnit val="years"/>
      </c:dateAx>
      <c:valAx>
        <c:axId val="1057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11.62</c:v>
                </c:pt>
                <c:pt idx="1">
                  <c:v>11.21</c:v>
                </c:pt>
                <c:pt idx="2">
                  <c:v>11.17</c:v>
                </c:pt>
                <c:pt idx="3">
                  <c:v>10.75</c:v>
                </c:pt>
                <c:pt idx="4">
                  <c:v>12.63</c:v>
                </c:pt>
              </c:numCache>
            </c:numRef>
          </c:val>
        </c:ser>
        <c:dLbls>
          <c:showLegendKey val="0"/>
          <c:showVal val="0"/>
          <c:showCatName val="0"/>
          <c:showSerName val="0"/>
          <c:showPercent val="0"/>
          <c:showBubbleSize val="0"/>
        </c:dLbls>
        <c:gapWidth val="150"/>
        <c:axId val="107652224"/>
        <c:axId val="1076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07652224"/>
        <c:axId val="107654144"/>
      </c:lineChart>
      <c:dateAx>
        <c:axId val="107652224"/>
        <c:scaling>
          <c:orientation val="minMax"/>
        </c:scaling>
        <c:delete val="1"/>
        <c:axPos val="b"/>
        <c:numFmt formatCode="ge" sourceLinked="1"/>
        <c:majorTickMark val="none"/>
        <c:minorTickMark val="none"/>
        <c:tickLblPos val="none"/>
        <c:crossAx val="107654144"/>
        <c:crosses val="autoZero"/>
        <c:auto val="1"/>
        <c:lblOffset val="100"/>
        <c:baseTimeUnit val="years"/>
      </c:dateAx>
      <c:valAx>
        <c:axId val="1076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c:v>
                </c:pt>
                <c:pt idx="1">
                  <c:v>90</c:v>
                </c:pt>
                <c:pt idx="2">
                  <c:v>90</c:v>
                </c:pt>
                <c:pt idx="3">
                  <c:v>90.02</c:v>
                </c:pt>
                <c:pt idx="4">
                  <c:v>90</c:v>
                </c:pt>
              </c:numCache>
            </c:numRef>
          </c:val>
        </c:ser>
        <c:dLbls>
          <c:showLegendKey val="0"/>
          <c:showVal val="0"/>
          <c:showCatName val="0"/>
          <c:showSerName val="0"/>
          <c:showPercent val="0"/>
          <c:showBubbleSize val="0"/>
        </c:dLbls>
        <c:gapWidth val="150"/>
        <c:axId val="107696896"/>
        <c:axId val="1076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07696896"/>
        <c:axId val="107698816"/>
      </c:lineChart>
      <c:dateAx>
        <c:axId val="107696896"/>
        <c:scaling>
          <c:orientation val="minMax"/>
        </c:scaling>
        <c:delete val="1"/>
        <c:axPos val="b"/>
        <c:numFmt formatCode="ge" sourceLinked="1"/>
        <c:majorTickMark val="none"/>
        <c:minorTickMark val="none"/>
        <c:tickLblPos val="none"/>
        <c:crossAx val="107698816"/>
        <c:crosses val="autoZero"/>
        <c:auto val="1"/>
        <c:lblOffset val="100"/>
        <c:baseTimeUnit val="years"/>
      </c:dateAx>
      <c:valAx>
        <c:axId val="1076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45.77</c:v>
                </c:pt>
                <c:pt idx="1">
                  <c:v>48.37</c:v>
                </c:pt>
                <c:pt idx="2">
                  <c:v>52.21</c:v>
                </c:pt>
                <c:pt idx="3">
                  <c:v>48.6</c:v>
                </c:pt>
                <c:pt idx="4">
                  <c:v>50.4</c:v>
                </c:pt>
              </c:numCache>
            </c:numRef>
          </c:val>
        </c:ser>
        <c:dLbls>
          <c:showLegendKey val="0"/>
          <c:showVal val="0"/>
          <c:showCatName val="0"/>
          <c:showSerName val="0"/>
          <c:showPercent val="0"/>
          <c:showBubbleSize val="0"/>
        </c:dLbls>
        <c:gapWidth val="150"/>
        <c:axId val="105772160"/>
        <c:axId val="1057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5772160"/>
        <c:axId val="105774080"/>
      </c:lineChart>
      <c:dateAx>
        <c:axId val="105772160"/>
        <c:scaling>
          <c:orientation val="minMax"/>
        </c:scaling>
        <c:delete val="1"/>
        <c:axPos val="b"/>
        <c:numFmt formatCode="ge" sourceLinked="1"/>
        <c:majorTickMark val="none"/>
        <c:minorTickMark val="none"/>
        <c:tickLblPos val="none"/>
        <c:crossAx val="105774080"/>
        <c:crosses val="autoZero"/>
        <c:auto val="1"/>
        <c:lblOffset val="100"/>
        <c:baseTimeUnit val="years"/>
      </c:dateAx>
      <c:valAx>
        <c:axId val="1057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681664"/>
        <c:axId val="1056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81664"/>
        <c:axId val="105683584"/>
      </c:lineChart>
      <c:dateAx>
        <c:axId val="105681664"/>
        <c:scaling>
          <c:orientation val="minMax"/>
        </c:scaling>
        <c:delete val="1"/>
        <c:axPos val="b"/>
        <c:numFmt formatCode="ge" sourceLinked="1"/>
        <c:majorTickMark val="none"/>
        <c:minorTickMark val="none"/>
        <c:tickLblPos val="none"/>
        <c:crossAx val="105683584"/>
        <c:crosses val="autoZero"/>
        <c:auto val="1"/>
        <c:lblOffset val="100"/>
        <c:baseTimeUnit val="years"/>
      </c:dateAx>
      <c:valAx>
        <c:axId val="1056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15296"/>
        <c:axId val="1078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15296"/>
        <c:axId val="107817216"/>
      </c:lineChart>
      <c:dateAx>
        <c:axId val="107815296"/>
        <c:scaling>
          <c:orientation val="minMax"/>
        </c:scaling>
        <c:delete val="1"/>
        <c:axPos val="b"/>
        <c:numFmt formatCode="ge" sourceLinked="1"/>
        <c:majorTickMark val="none"/>
        <c:minorTickMark val="none"/>
        <c:tickLblPos val="none"/>
        <c:crossAx val="107817216"/>
        <c:crosses val="autoZero"/>
        <c:auto val="1"/>
        <c:lblOffset val="100"/>
        <c:baseTimeUnit val="years"/>
      </c:dateAx>
      <c:valAx>
        <c:axId val="1078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61888"/>
        <c:axId val="1078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61888"/>
        <c:axId val="107864064"/>
      </c:lineChart>
      <c:dateAx>
        <c:axId val="107861888"/>
        <c:scaling>
          <c:orientation val="minMax"/>
        </c:scaling>
        <c:delete val="1"/>
        <c:axPos val="b"/>
        <c:numFmt formatCode="ge" sourceLinked="1"/>
        <c:majorTickMark val="none"/>
        <c:minorTickMark val="none"/>
        <c:tickLblPos val="none"/>
        <c:crossAx val="107864064"/>
        <c:crosses val="autoZero"/>
        <c:auto val="1"/>
        <c:lblOffset val="100"/>
        <c:baseTimeUnit val="years"/>
      </c:dateAx>
      <c:valAx>
        <c:axId val="1078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909120"/>
        <c:axId val="1079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909120"/>
        <c:axId val="107911040"/>
      </c:lineChart>
      <c:dateAx>
        <c:axId val="107909120"/>
        <c:scaling>
          <c:orientation val="minMax"/>
        </c:scaling>
        <c:delete val="1"/>
        <c:axPos val="b"/>
        <c:numFmt formatCode="ge" sourceLinked="1"/>
        <c:majorTickMark val="none"/>
        <c:minorTickMark val="none"/>
        <c:tickLblPos val="none"/>
        <c:crossAx val="107911040"/>
        <c:crosses val="autoZero"/>
        <c:auto val="1"/>
        <c:lblOffset val="100"/>
        <c:baseTimeUnit val="years"/>
      </c:dateAx>
      <c:valAx>
        <c:axId val="1079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4471.72</c:v>
                </c:pt>
                <c:pt idx="1">
                  <c:v>4067.74</c:v>
                </c:pt>
                <c:pt idx="2">
                  <c:v>4307.5600000000004</c:v>
                </c:pt>
                <c:pt idx="3">
                  <c:v>5210.34</c:v>
                </c:pt>
                <c:pt idx="4">
                  <c:v>4999.63</c:v>
                </c:pt>
              </c:numCache>
            </c:numRef>
          </c:val>
        </c:ser>
        <c:dLbls>
          <c:showLegendKey val="0"/>
          <c:showVal val="0"/>
          <c:showCatName val="0"/>
          <c:showSerName val="0"/>
          <c:showPercent val="0"/>
          <c:showBubbleSize val="0"/>
        </c:dLbls>
        <c:gapWidth val="150"/>
        <c:axId val="107933056"/>
        <c:axId val="1089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07933056"/>
        <c:axId val="108996096"/>
      </c:lineChart>
      <c:dateAx>
        <c:axId val="107933056"/>
        <c:scaling>
          <c:orientation val="minMax"/>
        </c:scaling>
        <c:delete val="1"/>
        <c:axPos val="b"/>
        <c:numFmt formatCode="ge" sourceLinked="1"/>
        <c:majorTickMark val="none"/>
        <c:minorTickMark val="none"/>
        <c:tickLblPos val="none"/>
        <c:crossAx val="108996096"/>
        <c:crosses val="autoZero"/>
        <c:auto val="1"/>
        <c:lblOffset val="100"/>
        <c:baseTimeUnit val="years"/>
      </c:dateAx>
      <c:valAx>
        <c:axId val="1089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16.73</c:v>
                </c:pt>
                <c:pt idx="1">
                  <c:v>18.68</c:v>
                </c:pt>
                <c:pt idx="2">
                  <c:v>15.48</c:v>
                </c:pt>
                <c:pt idx="3">
                  <c:v>15.32</c:v>
                </c:pt>
                <c:pt idx="4">
                  <c:v>15.02</c:v>
                </c:pt>
              </c:numCache>
            </c:numRef>
          </c:val>
        </c:ser>
        <c:dLbls>
          <c:showLegendKey val="0"/>
          <c:showVal val="0"/>
          <c:showCatName val="0"/>
          <c:showSerName val="0"/>
          <c:showPercent val="0"/>
          <c:showBubbleSize val="0"/>
        </c:dLbls>
        <c:gapWidth val="150"/>
        <c:axId val="109009920"/>
        <c:axId val="1090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9009920"/>
        <c:axId val="109032576"/>
      </c:lineChart>
      <c:dateAx>
        <c:axId val="109009920"/>
        <c:scaling>
          <c:orientation val="minMax"/>
        </c:scaling>
        <c:delete val="1"/>
        <c:axPos val="b"/>
        <c:numFmt formatCode="ge" sourceLinked="1"/>
        <c:majorTickMark val="none"/>
        <c:minorTickMark val="none"/>
        <c:tickLblPos val="none"/>
        <c:crossAx val="109032576"/>
        <c:crosses val="autoZero"/>
        <c:auto val="1"/>
        <c:lblOffset val="100"/>
        <c:baseTimeUnit val="years"/>
      </c:dateAx>
      <c:valAx>
        <c:axId val="1090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1066.28</c:v>
                </c:pt>
                <c:pt idx="1">
                  <c:v>1033.9100000000001</c:v>
                </c:pt>
                <c:pt idx="2">
                  <c:v>1159.42</c:v>
                </c:pt>
                <c:pt idx="3">
                  <c:v>1110.96</c:v>
                </c:pt>
                <c:pt idx="4">
                  <c:v>947</c:v>
                </c:pt>
              </c:numCache>
            </c:numRef>
          </c:val>
        </c:ser>
        <c:dLbls>
          <c:showLegendKey val="0"/>
          <c:showVal val="0"/>
          <c:showCatName val="0"/>
          <c:showSerName val="0"/>
          <c:showPercent val="0"/>
          <c:showBubbleSize val="0"/>
        </c:dLbls>
        <c:gapWidth val="150"/>
        <c:axId val="107620608"/>
        <c:axId val="1076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7620608"/>
        <c:axId val="107626880"/>
      </c:lineChart>
      <c:dateAx>
        <c:axId val="107620608"/>
        <c:scaling>
          <c:orientation val="minMax"/>
        </c:scaling>
        <c:delete val="1"/>
        <c:axPos val="b"/>
        <c:numFmt formatCode="ge" sourceLinked="1"/>
        <c:majorTickMark val="none"/>
        <c:minorTickMark val="none"/>
        <c:tickLblPos val="none"/>
        <c:crossAx val="107626880"/>
        <c:crosses val="autoZero"/>
        <c:auto val="1"/>
        <c:lblOffset val="100"/>
        <c:baseTimeUnit val="years"/>
      </c:dateAx>
      <c:valAx>
        <c:axId val="1076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J9" sqref="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7" t="str">
        <f>データ!H6</f>
        <v>山梨県　早川町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121</v>
      </c>
      <c r="AE8" s="75"/>
      <c r="AF8" s="75"/>
      <c r="AG8" s="75"/>
      <c r="AH8" s="75"/>
      <c r="AI8" s="75"/>
      <c r="AJ8" s="75"/>
      <c r="AK8" s="2"/>
      <c r="AL8" s="67">
        <f>データ!$R$6</f>
        <v>1121</v>
      </c>
      <c r="AM8" s="67"/>
      <c r="AN8" s="67"/>
      <c r="AO8" s="67"/>
      <c r="AP8" s="67"/>
      <c r="AQ8" s="67"/>
      <c r="AR8" s="67"/>
      <c r="AS8" s="67"/>
      <c r="AT8" s="66">
        <f>データ!$S$6</f>
        <v>369.96</v>
      </c>
      <c r="AU8" s="66"/>
      <c r="AV8" s="66"/>
      <c r="AW8" s="66"/>
      <c r="AX8" s="66"/>
      <c r="AY8" s="66"/>
      <c r="AZ8" s="66"/>
      <c r="BA8" s="66"/>
      <c r="BB8" s="66">
        <f>データ!$T$6</f>
        <v>3.03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83.77</v>
      </c>
      <c r="Q10" s="66"/>
      <c r="R10" s="66"/>
      <c r="S10" s="66"/>
      <c r="T10" s="66"/>
      <c r="U10" s="66"/>
      <c r="V10" s="66"/>
      <c r="W10" s="67">
        <f>データ!$Q$6</f>
        <v>1083</v>
      </c>
      <c r="X10" s="67"/>
      <c r="Y10" s="67"/>
      <c r="Z10" s="67"/>
      <c r="AA10" s="67"/>
      <c r="AB10" s="67"/>
      <c r="AC10" s="67"/>
      <c r="AD10" s="2"/>
      <c r="AE10" s="2"/>
      <c r="AF10" s="2"/>
      <c r="AG10" s="2"/>
      <c r="AH10" s="2"/>
      <c r="AI10" s="2"/>
      <c r="AJ10" s="2"/>
      <c r="AK10" s="2"/>
      <c r="AL10" s="67">
        <f>データ!$U$6</f>
        <v>934</v>
      </c>
      <c r="AM10" s="67"/>
      <c r="AN10" s="67"/>
      <c r="AO10" s="67"/>
      <c r="AP10" s="67"/>
      <c r="AQ10" s="67"/>
      <c r="AR10" s="67"/>
      <c r="AS10" s="67"/>
      <c r="AT10" s="66">
        <f>データ!$V$6</f>
        <v>0.34</v>
      </c>
      <c r="AU10" s="66"/>
      <c r="AV10" s="66"/>
      <c r="AW10" s="66"/>
      <c r="AX10" s="66"/>
      <c r="AY10" s="66"/>
      <c r="AZ10" s="66"/>
      <c r="BA10" s="66"/>
      <c r="BB10" s="66">
        <f>データ!$W$6</f>
        <v>2747.06</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9" t="s">
        <v>63</v>
      </c>
      <c r="I3" s="80"/>
      <c r="J3" s="80"/>
      <c r="K3" s="80"/>
      <c r="L3" s="80"/>
      <c r="M3" s="80"/>
      <c r="N3" s="80"/>
      <c r="O3" s="80"/>
      <c r="P3" s="80"/>
      <c r="Q3" s="80"/>
      <c r="R3" s="80"/>
      <c r="S3" s="80"/>
      <c r="T3" s="80"/>
      <c r="U3" s="80"/>
      <c r="V3" s="80"/>
      <c r="W3" s="81"/>
      <c r="X3" s="85" t="s">
        <v>64</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65</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x14ac:dyDescent="0.15">
      <c r="A4" s="29" t="s">
        <v>66</v>
      </c>
      <c r="B4" s="31"/>
      <c r="C4" s="31"/>
      <c r="D4" s="31"/>
      <c r="E4" s="31"/>
      <c r="F4" s="31"/>
      <c r="G4" s="31"/>
      <c r="H4" s="82"/>
      <c r="I4" s="83"/>
      <c r="J4" s="83"/>
      <c r="K4" s="83"/>
      <c r="L4" s="83"/>
      <c r="M4" s="83"/>
      <c r="N4" s="83"/>
      <c r="O4" s="83"/>
      <c r="P4" s="83"/>
      <c r="Q4" s="83"/>
      <c r="R4" s="83"/>
      <c r="S4" s="83"/>
      <c r="T4" s="83"/>
      <c r="U4" s="83"/>
      <c r="V4" s="83"/>
      <c r="W4" s="84"/>
      <c r="X4" s="78" t="s">
        <v>67</v>
      </c>
      <c r="Y4" s="78"/>
      <c r="Z4" s="78"/>
      <c r="AA4" s="78"/>
      <c r="AB4" s="78"/>
      <c r="AC4" s="78"/>
      <c r="AD4" s="78"/>
      <c r="AE4" s="78"/>
      <c r="AF4" s="78"/>
      <c r="AG4" s="78"/>
      <c r="AH4" s="78"/>
      <c r="AI4" s="78" t="s">
        <v>68</v>
      </c>
      <c r="AJ4" s="78"/>
      <c r="AK4" s="78"/>
      <c r="AL4" s="78"/>
      <c r="AM4" s="78"/>
      <c r="AN4" s="78"/>
      <c r="AO4" s="78"/>
      <c r="AP4" s="78"/>
      <c r="AQ4" s="78"/>
      <c r="AR4" s="78"/>
      <c r="AS4" s="78"/>
      <c r="AT4" s="78" t="s">
        <v>69</v>
      </c>
      <c r="AU4" s="78"/>
      <c r="AV4" s="78"/>
      <c r="AW4" s="78"/>
      <c r="AX4" s="78"/>
      <c r="AY4" s="78"/>
      <c r="AZ4" s="78"/>
      <c r="BA4" s="78"/>
      <c r="BB4" s="78"/>
      <c r="BC4" s="78"/>
      <c r="BD4" s="78"/>
      <c r="BE4" s="78" t="s">
        <v>70</v>
      </c>
      <c r="BF4" s="78"/>
      <c r="BG4" s="78"/>
      <c r="BH4" s="78"/>
      <c r="BI4" s="78"/>
      <c r="BJ4" s="78"/>
      <c r="BK4" s="78"/>
      <c r="BL4" s="78"/>
      <c r="BM4" s="78"/>
      <c r="BN4" s="78"/>
      <c r="BO4" s="78"/>
      <c r="BP4" s="78" t="s">
        <v>71</v>
      </c>
      <c r="BQ4" s="78"/>
      <c r="BR4" s="78"/>
      <c r="BS4" s="78"/>
      <c r="BT4" s="78"/>
      <c r="BU4" s="78"/>
      <c r="BV4" s="78"/>
      <c r="BW4" s="78"/>
      <c r="BX4" s="78"/>
      <c r="BY4" s="78"/>
      <c r="BZ4" s="78"/>
      <c r="CA4" s="78" t="s">
        <v>72</v>
      </c>
      <c r="CB4" s="78"/>
      <c r="CC4" s="78"/>
      <c r="CD4" s="78"/>
      <c r="CE4" s="78"/>
      <c r="CF4" s="78"/>
      <c r="CG4" s="78"/>
      <c r="CH4" s="78"/>
      <c r="CI4" s="78"/>
      <c r="CJ4" s="78"/>
      <c r="CK4" s="78"/>
      <c r="CL4" s="78" t="s">
        <v>73</v>
      </c>
      <c r="CM4" s="78"/>
      <c r="CN4" s="78"/>
      <c r="CO4" s="78"/>
      <c r="CP4" s="78"/>
      <c r="CQ4" s="78"/>
      <c r="CR4" s="78"/>
      <c r="CS4" s="78"/>
      <c r="CT4" s="78"/>
      <c r="CU4" s="78"/>
      <c r="CV4" s="78"/>
      <c r="CW4" s="78" t="s">
        <v>74</v>
      </c>
      <c r="CX4" s="78"/>
      <c r="CY4" s="78"/>
      <c r="CZ4" s="78"/>
      <c r="DA4" s="78"/>
      <c r="DB4" s="78"/>
      <c r="DC4" s="78"/>
      <c r="DD4" s="78"/>
      <c r="DE4" s="78"/>
      <c r="DF4" s="78"/>
      <c r="DG4" s="78"/>
      <c r="DH4" s="78" t="s">
        <v>75</v>
      </c>
      <c r="DI4" s="78"/>
      <c r="DJ4" s="78"/>
      <c r="DK4" s="78"/>
      <c r="DL4" s="78"/>
      <c r="DM4" s="78"/>
      <c r="DN4" s="78"/>
      <c r="DO4" s="78"/>
      <c r="DP4" s="78"/>
      <c r="DQ4" s="78"/>
      <c r="DR4" s="78"/>
      <c r="DS4" s="78" t="s">
        <v>76</v>
      </c>
      <c r="DT4" s="78"/>
      <c r="DU4" s="78"/>
      <c r="DV4" s="78"/>
      <c r="DW4" s="78"/>
      <c r="DX4" s="78"/>
      <c r="DY4" s="78"/>
      <c r="DZ4" s="78"/>
      <c r="EA4" s="78"/>
      <c r="EB4" s="78"/>
      <c r="EC4" s="78"/>
      <c r="ED4" s="78" t="s">
        <v>77</v>
      </c>
      <c r="EE4" s="78"/>
      <c r="EF4" s="78"/>
      <c r="EG4" s="78"/>
      <c r="EH4" s="78"/>
      <c r="EI4" s="78"/>
      <c r="EJ4" s="78"/>
      <c r="EK4" s="78"/>
      <c r="EL4" s="78"/>
      <c r="EM4" s="78"/>
      <c r="EN4" s="78"/>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193640</v>
      </c>
      <c r="D6" s="34">
        <f t="shared" si="3"/>
        <v>47</v>
      </c>
      <c r="E6" s="34">
        <f t="shared" si="3"/>
        <v>1</v>
      </c>
      <c r="F6" s="34">
        <f t="shared" si="3"/>
        <v>0</v>
      </c>
      <c r="G6" s="34">
        <f t="shared" si="3"/>
        <v>0</v>
      </c>
      <c r="H6" s="34" t="str">
        <f t="shared" si="3"/>
        <v>山梨県　早川町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83.77</v>
      </c>
      <c r="Q6" s="35">
        <f t="shared" si="3"/>
        <v>1083</v>
      </c>
      <c r="R6" s="35">
        <f t="shared" si="3"/>
        <v>1121</v>
      </c>
      <c r="S6" s="35">
        <f t="shared" si="3"/>
        <v>369.96</v>
      </c>
      <c r="T6" s="35">
        <f t="shared" si="3"/>
        <v>3.03</v>
      </c>
      <c r="U6" s="35">
        <f t="shared" si="3"/>
        <v>934</v>
      </c>
      <c r="V6" s="35">
        <f t="shared" si="3"/>
        <v>0.34</v>
      </c>
      <c r="W6" s="35">
        <f t="shared" si="3"/>
        <v>2747.06</v>
      </c>
      <c r="X6" s="36">
        <f>IF(X7="",NA(),X7)</f>
        <v>45.77</v>
      </c>
      <c r="Y6" s="36">
        <f t="shared" ref="Y6:AG6" si="4">IF(Y7="",NA(),Y7)</f>
        <v>48.37</v>
      </c>
      <c r="Z6" s="36">
        <f t="shared" si="4"/>
        <v>52.21</v>
      </c>
      <c r="AA6" s="36">
        <f t="shared" si="4"/>
        <v>48.6</v>
      </c>
      <c r="AB6" s="36">
        <f t="shared" si="4"/>
        <v>50.4</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4471.72</v>
      </c>
      <c r="BF6" s="36">
        <f t="shared" ref="BF6:BN6" si="7">IF(BF7="",NA(),BF7)</f>
        <v>4067.74</v>
      </c>
      <c r="BG6" s="36">
        <f t="shared" si="7"/>
        <v>4307.5600000000004</v>
      </c>
      <c r="BH6" s="36">
        <f t="shared" si="7"/>
        <v>5210.34</v>
      </c>
      <c r="BI6" s="36">
        <f t="shared" si="7"/>
        <v>4999.63</v>
      </c>
      <c r="BJ6" s="36">
        <f t="shared" si="7"/>
        <v>1496.15</v>
      </c>
      <c r="BK6" s="36">
        <f t="shared" si="7"/>
        <v>1462.56</v>
      </c>
      <c r="BL6" s="36">
        <f t="shared" si="7"/>
        <v>1486.62</v>
      </c>
      <c r="BM6" s="36">
        <f t="shared" si="7"/>
        <v>1510.14</v>
      </c>
      <c r="BN6" s="36">
        <f t="shared" si="7"/>
        <v>1595.62</v>
      </c>
      <c r="BO6" s="35" t="str">
        <f>IF(BO7="","",IF(BO7="-","【-】","【"&amp;SUBSTITUTE(TEXT(BO7,"#,##0.00"),"-","△")&amp;"】"))</f>
        <v>【1,280.76】</v>
      </c>
      <c r="BP6" s="36">
        <f>IF(BP7="",NA(),BP7)</f>
        <v>16.73</v>
      </c>
      <c r="BQ6" s="36">
        <f t="shared" ref="BQ6:BY6" si="8">IF(BQ7="",NA(),BQ7)</f>
        <v>18.68</v>
      </c>
      <c r="BR6" s="36">
        <f t="shared" si="8"/>
        <v>15.48</v>
      </c>
      <c r="BS6" s="36">
        <f t="shared" si="8"/>
        <v>15.32</v>
      </c>
      <c r="BT6" s="36">
        <f t="shared" si="8"/>
        <v>15.02</v>
      </c>
      <c r="BU6" s="36">
        <f t="shared" si="8"/>
        <v>33.01</v>
      </c>
      <c r="BV6" s="36">
        <f t="shared" si="8"/>
        <v>32.39</v>
      </c>
      <c r="BW6" s="36">
        <f t="shared" si="8"/>
        <v>24.39</v>
      </c>
      <c r="BX6" s="36">
        <f t="shared" si="8"/>
        <v>22.67</v>
      </c>
      <c r="BY6" s="36">
        <f t="shared" si="8"/>
        <v>37.92</v>
      </c>
      <c r="BZ6" s="35" t="str">
        <f>IF(BZ7="","",IF(BZ7="-","【-】","【"&amp;SUBSTITUTE(TEXT(BZ7,"#,##0.00"),"-","△")&amp;"】"))</f>
        <v>【53.06】</v>
      </c>
      <c r="CA6" s="36">
        <f>IF(CA7="",NA(),CA7)</f>
        <v>1066.28</v>
      </c>
      <c r="CB6" s="36">
        <f t="shared" ref="CB6:CJ6" si="9">IF(CB7="",NA(),CB7)</f>
        <v>1033.9100000000001</v>
      </c>
      <c r="CC6" s="36">
        <f t="shared" si="9"/>
        <v>1159.42</v>
      </c>
      <c r="CD6" s="36">
        <f t="shared" si="9"/>
        <v>1110.96</v>
      </c>
      <c r="CE6" s="36">
        <f t="shared" si="9"/>
        <v>947</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11.62</v>
      </c>
      <c r="CM6" s="36">
        <f t="shared" ref="CM6:CU6" si="10">IF(CM7="",NA(),CM7)</f>
        <v>11.21</v>
      </c>
      <c r="CN6" s="36">
        <f t="shared" si="10"/>
        <v>11.17</v>
      </c>
      <c r="CO6" s="36">
        <f t="shared" si="10"/>
        <v>10.75</v>
      </c>
      <c r="CP6" s="36">
        <f t="shared" si="10"/>
        <v>12.63</v>
      </c>
      <c r="CQ6" s="36">
        <f t="shared" si="10"/>
        <v>51.11</v>
      </c>
      <c r="CR6" s="36">
        <f t="shared" si="10"/>
        <v>50.49</v>
      </c>
      <c r="CS6" s="36">
        <f t="shared" si="10"/>
        <v>48.36</v>
      </c>
      <c r="CT6" s="36">
        <f t="shared" si="10"/>
        <v>48.7</v>
      </c>
      <c r="CU6" s="36">
        <f t="shared" si="10"/>
        <v>46.9</v>
      </c>
      <c r="CV6" s="35" t="str">
        <f>IF(CV7="","",IF(CV7="-","【-】","【"&amp;SUBSTITUTE(TEXT(CV7,"#,##0.00"),"-","△")&amp;"】"))</f>
        <v>【56.28】</v>
      </c>
      <c r="CW6" s="36">
        <f>IF(CW7="",NA(),CW7)</f>
        <v>90</v>
      </c>
      <c r="CX6" s="36">
        <f t="shared" ref="CX6:DF6" si="11">IF(CX7="",NA(),CX7)</f>
        <v>90</v>
      </c>
      <c r="CY6" s="36">
        <f t="shared" si="11"/>
        <v>90</v>
      </c>
      <c r="CZ6" s="36">
        <f t="shared" si="11"/>
        <v>90.02</v>
      </c>
      <c r="DA6" s="36">
        <f t="shared" si="11"/>
        <v>90</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v>
      </c>
      <c r="EE6" s="35">
        <f t="shared" ref="EE6:EM6" si="14">IF(EE7="",NA(),EE7)</f>
        <v>0</v>
      </c>
      <c r="EF6" s="36">
        <f t="shared" si="14"/>
        <v>0.56999999999999995</v>
      </c>
      <c r="EG6" s="36">
        <f t="shared" si="14"/>
        <v>1.24</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193640</v>
      </c>
      <c r="D7" s="38">
        <v>47</v>
      </c>
      <c r="E7" s="38">
        <v>1</v>
      </c>
      <c r="F7" s="38">
        <v>0</v>
      </c>
      <c r="G7" s="38">
        <v>0</v>
      </c>
      <c r="H7" s="38" t="s">
        <v>107</v>
      </c>
      <c r="I7" s="38" t="s">
        <v>108</v>
      </c>
      <c r="J7" s="38" t="s">
        <v>109</v>
      </c>
      <c r="K7" s="38" t="s">
        <v>110</v>
      </c>
      <c r="L7" s="38" t="s">
        <v>111</v>
      </c>
      <c r="M7" s="38"/>
      <c r="N7" s="39" t="s">
        <v>112</v>
      </c>
      <c r="O7" s="39" t="s">
        <v>113</v>
      </c>
      <c r="P7" s="39">
        <v>83.77</v>
      </c>
      <c r="Q7" s="39">
        <v>1083</v>
      </c>
      <c r="R7" s="39">
        <v>1121</v>
      </c>
      <c r="S7" s="39">
        <v>369.96</v>
      </c>
      <c r="T7" s="39">
        <v>3.03</v>
      </c>
      <c r="U7" s="39">
        <v>934</v>
      </c>
      <c r="V7" s="39">
        <v>0.34</v>
      </c>
      <c r="W7" s="39">
        <v>2747.06</v>
      </c>
      <c r="X7" s="39">
        <v>45.77</v>
      </c>
      <c r="Y7" s="39">
        <v>48.37</v>
      </c>
      <c r="Z7" s="39">
        <v>52.21</v>
      </c>
      <c r="AA7" s="39">
        <v>48.6</v>
      </c>
      <c r="AB7" s="39">
        <v>50.4</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4471.72</v>
      </c>
      <c r="BF7" s="39">
        <v>4067.74</v>
      </c>
      <c r="BG7" s="39">
        <v>4307.5600000000004</v>
      </c>
      <c r="BH7" s="39">
        <v>5210.34</v>
      </c>
      <c r="BI7" s="39">
        <v>4999.63</v>
      </c>
      <c r="BJ7" s="39">
        <v>1496.15</v>
      </c>
      <c r="BK7" s="39">
        <v>1462.56</v>
      </c>
      <c r="BL7" s="39">
        <v>1486.62</v>
      </c>
      <c r="BM7" s="39">
        <v>1510.14</v>
      </c>
      <c r="BN7" s="39">
        <v>1595.62</v>
      </c>
      <c r="BO7" s="39">
        <v>1280.76</v>
      </c>
      <c r="BP7" s="39">
        <v>16.73</v>
      </c>
      <c r="BQ7" s="39">
        <v>18.68</v>
      </c>
      <c r="BR7" s="39">
        <v>15.48</v>
      </c>
      <c r="BS7" s="39">
        <v>15.32</v>
      </c>
      <c r="BT7" s="39">
        <v>15.02</v>
      </c>
      <c r="BU7" s="39">
        <v>33.01</v>
      </c>
      <c r="BV7" s="39">
        <v>32.39</v>
      </c>
      <c r="BW7" s="39">
        <v>24.39</v>
      </c>
      <c r="BX7" s="39">
        <v>22.67</v>
      </c>
      <c r="BY7" s="39">
        <v>37.92</v>
      </c>
      <c r="BZ7" s="39">
        <v>53.06</v>
      </c>
      <c r="CA7" s="39">
        <v>1066.28</v>
      </c>
      <c r="CB7" s="39">
        <v>1033.9100000000001</v>
      </c>
      <c r="CC7" s="39">
        <v>1159.42</v>
      </c>
      <c r="CD7" s="39">
        <v>1110.96</v>
      </c>
      <c r="CE7" s="39">
        <v>947</v>
      </c>
      <c r="CF7" s="39">
        <v>523.08000000000004</v>
      </c>
      <c r="CG7" s="39">
        <v>530.83000000000004</v>
      </c>
      <c r="CH7" s="39">
        <v>734.18</v>
      </c>
      <c r="CI7" s="39">
        <v>789.62</v>
      </c>
      <c r="CJ7" s="39">
        <v>423.18</v>
      </c>
      <c r="CK7" s="39">
        <v>314.83</v>
      </c>
      <c r="CL7" s="39">
        <v>11.62</v>
      </c>
      <c r="CM7" s="39">
        <v>11.21</v>
      </c>
      <c r="CN7" s="39">
        <v>11.17</v>
      </c>
      <c r="CO7" s="39">
        <v>10.75</v>
      </c>
      <c r="CP7" s="39">
        <v>12.63</v>
      </c>
      <c r="CQ7" s="39">
        <v>51.11</v>
      </c>
      <c r="CR7" s="39">
        <v>50.49</v>
      </c>
      <c r="CS7" s="39">
        <v>48.36</v>
      </c>
      <c r="CT7" s="39">
        <v>48.7</v>
      </c>
      <c r="CU7" s="39">
        <v>46.9</v>
      </c>
      <c r="CV7" s="39">
        <v>56.28</v>
      </c>
      <c r="CW7" s="39">
        <v>90</v>
      </c>
      <c r="CX7" s="39">
        <v>90</v>
      </c>
      <c r="CY7" s="39">
        <v>90</v>
      </c>
      <c r="CZ7" s="39">
        <v>90.02</v>
      </c>
      <c r="DA7" s="39">
        <v>90</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1</v>
      </c>
      <c r="EE7" s="39">
        <v>0</v>
      </c>
      <c r="EF7" s="39">
        <v>0.56999999999999995</v>
      </c>
      <c r="EG7" s="39">
        <v>1.24</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2017-12-25T01:43:19Z</dcterms:created>
  <dcterms:modified xsi:type="dcterms:W3CDTF">2018-02-27T05:06:54Z</dcterms:modified>
</cp:coreProperties>
</file>