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P10" i="4"/>
  <c r="AT8" i="4"/>
  <c r="I8" i="4"/>
  <c r="B8" i="4"/>
  <c r="B6"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<sst xmlns="http://schemas.openxmlformats.org/spreadsheetml/2006/main" count="245" uniqueCount="125">
  <si>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</si>
  <si>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</si>
  <si>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</si>
  <si>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</si>
  <si>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</si>
  <si>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</si>
  <si>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</si>
  <si>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</si>
  <si>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</si>
  <si>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</si>
  <si>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</si>
  <si>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</si>
  <si>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</si>
  <si>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</si>
  <si>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</si>
  <si>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</si>
  <si>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</si>
  <si>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</si>
  <si>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</si>
  <si>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</si>
  <si>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</si>
  <si>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</si>
  <si>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</si>
  <si>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</si>
  <si>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</si>
  <si>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</si>
  <si>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</si>
  <si>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</si>
  <si>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</si>
  <si>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</si>
  <si>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</si>
  <si>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</si>
  <si>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</si>
  <si>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</si>
  <si>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</si>
  <si>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</si>
  <si>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</si>
  <si>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</si>
  <si>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</si>
  <si>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</si>
  <si>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</si>
  <si>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</si>
  <si>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</si>
  <si>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</si>
  <si>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</si>
  <si>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</si>
  <si>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</si>
  <si>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</si>
  <si>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</si>
  <si>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</si>
  <si>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</si>
  <si>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</si>
  <si>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</si>
  <si>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</si>
  <si>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</si>
  <si>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</si>
  <si>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</si>
  <si>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</si>
  <si>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</si>
  <si>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</si>
  <si>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</si>
  <si>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</si>
  <si>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</si>
  <si>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</si>
  <si>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</si>
  <si>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</si>
  <si>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</si>
  <si>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</si>
  <si>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</si>
  <si>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</si>
  <si>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</si>
  <si>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</si>
  <si>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</si>
  <si>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</si>
  <si>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</si>
  <si>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</si>
  <si>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</si>
  <si>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</si>
  <si>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</si>
  <si>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</si>
  <si>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</si>
  <si>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</si>
  <si>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</si>
  <si>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</si>
  <si>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</si>
  <si>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</si>
  <si>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</si>
  <si>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</si>
  <si>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</si>
  <si>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</si>
  <si>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</si>
  <si>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</si>
  <si>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</si>
  <si>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</si>
  <si>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</si>
  <si>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</si>
  <si>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</si>
  <si>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</si>
  <si>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</si>
  <si>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</si>
  <si>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</si>
  <si>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</si>
  <si>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</si>
  <si>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</si>
  <si>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</si>
  <si>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</si>
  <si>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</si>
  <si>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</si>
  <si>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</si>
  <si>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市川三郷町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</si>
  <si>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</si>
  <si>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</si>
  <si>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</si>
  <si>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</si>
  <si>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</si>
  <si>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</si>
  <si>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</si>
  <si>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</si>
  <si>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</si>
  <si>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</si>
  <si>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</si>
  <si>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管渠改善率については、耐用年数未到来のため０％となっているが、機器の更新及び修繕の増加を見越し修繕計画の策定を検討していく。</t>
    <rPh sb="0" eb="2">
      <t>カンキョ</t>
    </rPh>
    <rPh sb="2" eb="4">
      <t>カイゼン</t>
    </rPh>
    <rPh sb="4" eb="5">
      <t>リツ</t>
    </rPh>
    <rPh sb="11" eb="15">
      <t>タイヨウネンスウ</t>
    </rPh>
    <rPh sb="15" eb="18">
      <t>ミトウライ</t>
    </rPh>
    <rPh sb="31" eb="33">
      <t>キキ</t>
    </rPh>
    <rPh sb="34" eb="36">
      <t>コウシン</t>
    </rPh>
    <rPh sb="36" eb="37">
      <t>オヨ</t>
    </rPh>
    <rPh sb="38" eb="40">
      <t>シュウゼン</t>
    </rPh>
    <rPh sb="41" eb="43">
      <t>ゾウカ</t>
    </rPh>
    <rPh sb="44" eb="46">
      <t>ミコ</t>
    </rPh>
    <rPh sb="47" eb="49">
      <t>シュウゼン</t>
    </rPh>
    <rPh sb="49" eb="51">
      <t>ケイカク</t>
    </rPh>
    <rPh sb="52" eb="54">
      <t>サクテイ</t>
    </rPh>
    <rPh sb="55" eb="57">
      <t>ケントウ</t>
    </rPh>
    <phoneticPr fontId="4"/>
  </si>
  <si>
    <t>経費回収率に重点を置き、健全性の高い経営を目指し適正な下水道使用料の設定を検討していく。</t>
    <rPh sb="0" eb="2">
      <t>ケイヒ</t>
    </rPh>
    <rPh sb="2" eb="4">
      <t>カイシュウ</t>
    </rPh>
    <rPh sb="4" eb="5">
      <t>リツ</t>
    </rPh>
    <rPh sb="6" eb="8">
      <t>ジュウテン</t>
    </rPh>
    <rPh sb="9" eb="10">
      <t>オ</t>
    </rPh>
    <rPh sb="12" eb="15">
      <t>ケンゼンセイ</t>
    </rPh>
    <rPh sb="16" eb="17">
      <t>タカ</t>
    </rPh>
    <rPh sb="18" eb="20">
      <t>ケイエイ</t>
    </rPh>
    <rPh sb="21" eb="23">
      <t>メザ</t>
    </rPh>
    <rPh sb="24" eb="26">
      <t>テキセイ</t>
    </rPh>
    <rPh sb="27" eb="30">
      <t>ゲスイドウ</t>
    </rPh>
    <rPh sb="30" eb="33">
      <t>シヨウリョウ</t>
    </rPh>
    <rPh sb="34" eb="36">
      <t>セッテイ</t>
    </rPh>
    <rPh sb="37" eb="39">
      <t>ケントウ</t>
    </rPh>
    <phoneticPr fontId="4"/>
  </si>
  <si>
    <t>非設置</t>
    <rPh sb="0" eb="1">
      <t>ヒ</t>
    </rPh>
    <rPh sb="1" eb="3">
      <t>セッチ</t>
    </rPh>
    <phoneticPr fontId="4"/>
  </si>
  <si>
    <t>企業債残高対事業規模比率についてはH24年度よりは減少しているが、H26年度からH27年度、H28年度は微増となっているため、債務残高をより考慮した事業及び普及促進を実施していくことが必要と考える。
経費回収率については、類似団体平均値に比べ低い状況にある。平成26年度から緩やかな減少傾向にあり、これは使用水量の減少が影響しているものと思われるため、料金改定等の検討をしていかなければならないと考える。
水洗化率については、人口減少の影響もあったが接続件数が増えたため率が上昇している。</t>
    <rPh sb="0" eb="2">
      <t>キギョウ</t>
    </rPh>
    <rPh sb="2" eb="3">
      <t>サイ</t>
    </rPh>
    <rPh sb="3" eb="5">
      <t>ザンダカ</t>
    </rPh>
    <rPh sb="5" eb="6">
      <t>タイ</t>
    </rPh>
    <rPh sb="6" eb="8">
      <t>ジギョウ</t>
    </rPh>
    <rPh sb="8" eb="10">
      <t>キボ</t>
    </rPh>
    <rPh sb="10" eb="12">
      <t>ヒリツ</t>
    </rPh>
    <rPh sb="20" eb="22">
      <t>ネンド</t>
    </rPh>
    <rPh sb="25" eb="27">
      <t>ゲンショウ</t>
    </rPh>
    <rPh sb="36" eb="38">
      <t>ネンド</t>
    </rPh>
    <rPh sb="43" eb="45">
      <t>ネンド</t>
    </rPh>
    <rPh sb="49" eb="51">
      <t>ネンド</t>
    </rPh>
    <rPh sb="52" eb="54">
      <t>ビゾウ</t>
    </rPh>
    <rPh sb="63" eb="65">
      <t>サイム</t>
    </rPh>
    <rPh sb="65" eb="67">
      <t>ザンダカ</t>
    </rPh>
    <rPh sb="70" eb="72">
      <t>コウリョ</t>
    </rPh>
    <rPh sb="76" eb="77">
      <t>オヨ</t>
    </rPh>
    <rPh sb="78" eb="80">
      <t>フキュウ</t>
    </rPh>
    <rPh sb="80" eb="82">
      <t>ソクシン</t>
    </rPh>
    <rPh sb="83" eb="85">
      <t>ジッシ</t>
    </rPh>
    <rPh sb="92" eb="94">
      <t>ヒツヨウ</t>
    </rPh>
    <rPh sb="95" eb="96">
      <t>カンガ</t>
    </rPh>
    <rPh sb="100" eb="102">
      <t>ケイヒ</t>
    </rPh>
    <rPh sb="102" eb="104">
      <t>カイシュウ</t>
    </rPh>
    <rPh sb="104" eb="105">
      <t>リツ</t>
    </rPh>
    <rPh sb="111" eb="113">
      <t>ルイジ</t>
    </rPh>
    <rPh sb="113" eb="115">
      <t>ダンタイ</t>
    </rPh>
    <rPh sb="115" eb="118">
      <t>ヘイキンチ</t>
    </rPh>
    <rPh sb="119" eb="120">
      <t>クラ</t>
    </rPh>
    <rPh sb="121" eb="122">
      <t>ヒク</t>
    </rPh>
    <rPh sb="123" eb="125">
      <t>ジョウキョウ</t>
    </rPh>
    <rPh sb="129" eb="131">
      <t>ヘイセイ</t>
    </rPh>
    <rPh sb="133" eb="135">
      <t>ネンド</t>
    </rPh>
    <rPh sb="137" eb="138">
      <t>ユル</t>
    </rPh>
    <rPh sb="141" eb="143">
      <t>ゲンショウ</t>
    </rPh>
    <rPh sb="143" eb="145">
      <t>ケイコウ</t>
    </rPh>
    <rPh sb="152" eb="154">
      <t>シヨウ</t>
    </rPh>
    <rPh sb="154" eb="156">
      <t>スイリョウ</t>
    </rPh>
    <rPh sb="157" eb="159">
      <t>ゲンショウ</t>
    </rPh>
    <rPh sb="160" eb="162">
      <t>エイキョウ</t>
    </rPh>
    <rPh sb="169" eb="170">
      <t>オモ</t>
    </rPh>
    <rPh sb="180" eb="181">
      <t>トウ</t>
    </rPh>
    <rPh sb="182" eb="184">
      <t>ケントウ</t>
    </rPh>
    <rPh sb="198" eb="199">
      <t>カンガ</t>
    </rPh>
    <rPh sb="203" eb="206">
      <t>スイセンカ</t>
    </rPh>
    <rPh sb="206" eb="207">
      <t>リツ</t>
    </rPh>
    <rPh sb="213" eb="215">
      <t>ジンコウ</t>
    </rPh>
    <rPh sb="215" eb="217">
      <t>ゲンショウ</t>
    </rPh>
    <rPh sb="218" eb="220">
      <t>エイキョウ</t>
    </rPh>
    <rPh sb="225" eb="227">
      <t>セツゾク</t>
    </rPh>
    <rPh sb="227" eb="229">
      <t>ケンスウ</t>
    </rPh>
    <rPh sb="230" eb="231">
      <t>フ</t>
    </rPh>
    <rPh sb="235" eb="236">
      <t>リツ</t>
    </rPh>
    <rPh sb="237" eb="23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</si>
</sst>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982720"/>
        <c:axId val="979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97982720"/>
        <c:axId val="97993088"/>
      </c:lineChart>
      <c:dateAx>
        <c:axId val="97982720"/>
        <c:scaling>
          <c:orientation val="minMax"/>
        </c:scaling>
        <c:delete val="1"/>
        <c:axPos val="b"/>
        <c:numFmt formatCode="ge" sourceLinked="1"/>
        <c:majorTickMark val="none"/>
        <c:minorTickMark val="none"/>
        <c:tickLblPos val="none"/>
        <c:crossAx val="97993088"/>
        <c:crosses val="autoZero"/>
        <c:auto val="1"/>
        <c:lblOffset val="100"/>
        <c:baseTimeUnit val="years"/>
      </c:dateAx>
      <c:valAx>
        <c:axId val="979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984896"/>
        <c:axId val="1019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01984896"/>
        <c:axId val="101999360"/>
      </c:lineChart>
      <c:dateAx>
        <c:axId val="101984896"/>
        <c:scaling>
          <c:orientation val="minMax"/>
        </c:scaling>
        <c:delete val="1"/>
        <c:axPos val="b"/>
        <c:numFmt formatCode="ge" sourceLinked="1"/>
        <c:majorTickMark val="none"/>
        <c:minorTickMark val="none"/>
        <c:tickLblPos val="none"/>
        <c:crossAx val="101999360"/>
        <c:crosses val="autoZero"/>
        <c:auto val="1"/>
        <c:lblOffset val="100"/>
        <c:baseTimeUnit val="years"/>
      </c:dateAx>
      <c:valAx>
        <c:axId val="1019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c:v>
                </c:pt>
                <c:pt idx="1">
                  <c:v>76.650000000000006</c:v>
                </c:pt>
                <c:pt idx="2">
                  <c:v>78.209999999999994</c:v>
                </c:pt>
                <c:pt idx="3">
                  <c:v>80.459999999999994</c:v>
                </c:pt>
                <c:pt idx="4">
                  <c:v>81.39</c:v>
                </c:pt>
              </c:numCache>
            </c:numRef>
          </c:val>
        </c:ser>
        <c:dLbls>
          <c:showLegendKey val="0"/>
          <c:showVal val="0"/>
          <c:showCatName val="0"/>
          <c:showSerName val="0"/>
          <c:showPercent val="0"/>
          <c:showBubbleSize val="0"/>
        </c:dLbls>
        <c:gapWidth val="150"/>
        <c:axId val="102041856"/>
        <c:axId val="1020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102041856"/>
        <c:axId val="102048128"/>
      </c:lineChart>
      <c:dateAx>
        <c:axId val="102041856"/>
        <c:scaling>
          <c:orientation val="minMax"/>
        </c:scaling>
        <c:delete val="1"/>
        <c:axPos val="b"/>
        <c:numFmt formatCode="ge" sourceLinked="1"/>
        <c:majorTickMark val="none"/>
        <c:minorTickMark val="none"/>
        <c:tickLblPos val="none"/>
        <c:crossAx val="102048128"/>
        <c:crosses val="autoZero"/>
        <c:auto val="1"/>
        <c:lblOffset val="100"/>
        <c:baseTimeUnit val="years"/>
      </c:dateAx>
      <c:valAx>
        <c:axId val="1020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66.790000000000006</c:v>
                </c:pt>
                <c:pt idx="1">
                  <c:v>59.2</c:v>
                </c:pt>
                <c:pt idx="2">
                  <c:v>61.66</c:v>
                </c:pt>
                <c:pt idx="3">
                  <c:v>61.93</c:v>
                </c:pt>
                <c:pt idx="4">
                  <c:v>59.29</c:v>
                </c:pt>
              </c:numCache>
            </c:numRef>
          </c:val>
        </c:ser>
        <c:dLbls>
          <c:showLegendKey val="0"/>
          <c:showVal val="0"/>
          <c:showCatName val="0"/>
          <c:showSerName val="0"/>
          <c:showPercent val="0"/>
          <c:showBubbleSize val="0"/>
        </c:dLbls>
        <c:gapWidth val="150"/>
        <c:axId val="98023296"/>
        <c:axId val="980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23296"/>
        <c:axId val="98025472"/>
      </c:lineChart>
      <c:dateAx>
        <c:axId val="98023296"/>
        <c:scaling>
          <c:orientation val="minMax"/>
        </c:scaling>
        <c:delete val="1"/>
        <c:axPos val="b"/>
        <c:numFmt formatCode="ge" sourceLinked="1"/>
        <c:majorTickMark val="none"/>
        <c:minorTickMark val="none"/>
        <c:tickLblPos val="none"/>
        <c:crossAx val="98025472"/>
        <c:crosses val="autoZero"/>
        <c:auto val="1"/>
        <c:lblOffset val="100"/>
        <c:baseTimeUnit val="years"/>
      </c:dateAx>
      <c:valAx>
        <c:axId val="980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54240"/>
        <c:axId val="1005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54240"/>
        <c:axId val="100556160"/>
      </c:lineChart>
      <c:dateAx>
        <c:axId val="100554240"/>
        <c:scaling>
          <c:orientation val="minMax"/>
        </c:scaling>
        <c:delete val="1"/>
        <c:axPos val="b"/>
        <c:numFmt formatCode="ge" sourceLinked="1"/>
        <c:majorTickMark val="none"/>
        <c:minorTickMark val="none"/>
        <c:tickLblPos val="none"/>
        <c:crossAx val="100556160"/>
        <c:crosses val="autoZero"/>
        <c:auto val="1"/>
        <c:lblOffset val="100"/>
        <c:baseTimeUnit val="years"/>
      </c:dateAx>
      <c:valAx>
        <c:axId val="1005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90720"/>
        <c:axId val="1005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90720"/>
        <c:axId val="100592640"/>
      </c:lineChart>
      <c:dateAx>
        <c:axId val="100590720"/>
        <c:scaling>
          <c:orientation val="minMax"/>
        </c:scaling>
        <c:delete val="1"/>
        <c:axPos val="b"/>
        <c:numFmt formatCode="ge" sourceLinked="1"/>
        <c:majorTickMark val="none"/>
        <c:minorTickMark val="none"/>
        <c:tickLblPos val="none"/>
        <c:crossAx val="100592640"/>
        <c:crosses val="autoZero"/>
        <c:auto val="1"/>
        <c:lblOffset val="100"/>
        <c:baseTimeUnit val="years"/>
      </c:dateAx>
      <c:valAx>
        <c:axId val="1005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07328"/>
        <c:axId val="1007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07328"/>
        <c:axId val="100713600"/>
      </c:lineChart>
      <c:dateAx>
        <c:axId val="100707328"/>
        <c:scaling>
          <c:orientation val="minMax"/>
        </c:scaling>
        <c:delete val="1"/>
        <c:axPos val="b"/>
        <c:numFmt formatCode="ge" sourceLinked="1"/>
        <c:majorTickMark val="none"/>
        <c:minorTickMark val="none"/>
        <c:tickLblPos val="none"/>
        <c:crossAx val="100713600"/>
        <c:crosses val="autoZero"/>
        <c:auto val="1"/>
        <c:lblOffset val="100"/>
        <c:baseTimeUnit val="years"/>
      </c:dateAx>
      <c:valAx>
        <c:axId val="1007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52000"/>
        <c:axId val="1007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52000"/>
        <c:axId val="100754176"/>
      </c:lineChart>
      <c:dateAx>
        <c:axId val="100752000"/>
        <c:scaling>
          <c:orientation val="minMax"/>
        </c:scaling>
        <c:delete val="1"/>
        <c:axPos val="b"/>
        <c:numFmt formatCode="ge" sourceLinked="1"/>
        <c:majorTickMark val="none"/>
        <c:minorTickMark val="none"/>
        <c:tickLblPos val="none"/>
        <c:crossAx val="100754176"/>
        <c:crosses val="autoZero"/>
        <c:auto val="1"/>
        <c:lblOffset val="100"/>
        <c:baseTimeUnit val="years"/>
      </c:dateAx>
      <c:valAx>
        <c:axId val="1007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3354.76</c:v>
                </c:pt>
                <c:pt idx="1">
                  <c:v>3172.13</c:v>
                </c:pt>
                <c:pt idx="2">
                  <c:v>2815.2</c:v>
                </c:pt>
                <c:pt idx="3">
                  <c:v>2948.45</c:v>
                </c:pt>
                <c:pt idx="4">
                  <c:v>2974.84</c:v>
                </c:pt>
              </c:numCache>
            </c:numRef>
          </c:val>
        </c:ser>
        <c:dLbls>
          <c:showLegendKey val="0"/>
          <c:showVal val="0"/>
          <c:showCatName val="0"/>
          <c:showSerName val="0"/>
          <c:showPercent val="0"/>
          <c:showBubbleSize val="0"/>
        </c:dLbls>
        <c:gapWidth val="150"/>
        <c:axId val="100770176"/>
        <c:axId val="1007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100770176"/>
        <c:axId val="100772096"/>
      </c:lineChart>
      <c:dateAx>
        <c:axId val="100770176"/>
        <c:scaling>
          <c:orientation val="minMax"/>
        </c:scaling>
        <c:delete val="1"/>
        <c:axPos val="b"/>
        <c:numFmt formatCode="ge" sourceLinked="1"/>
        <c:majorTickMark val="none"/>
        <c:minorTickMark val="none"/>
        <c:tickLblPos val="none"/>
        <c:crossAx val="100772096"/>
        <c:crosses val="autoZero"/>
        <c:auto val="1"/>
        <c:lblOffset val="100"/>
        <c:baseTimeUnit val="years"/>
      </c:dateAx>
      <c:valAx>
        <c:axId val="1007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43.28</c:v>
                </c:pt>
                <c:pt idx="1">
                  <c:v>42.99</c:v>
                </c:pt>
                <c:pt idx="2">
                  <c:v>46.09</c:v>
                </c:pt>
                <c:pt idx="3">
                  <c:v>44.07</c:v>
                </c:pt>
                <c:pt idx="4">
                  <c:v>43.88</c:v>
                </c:pt>
              </c:numCache>
            </c:numRef>
          </c:val>
        </c:ser>
        <c:dLbls>
          <c:showLegendKey val="0"/>
          <c:showVal val="0"/>
          <c:showCatName val="0"/>
          <c:showSerName val="0"/>
          <c:showPercent val="0"/>
          <c:showBubbleSize val="0"/>
        </c:dLbls>
        <c:gapWidth val="150"/>
        <c:axId val="100818944"/>
        <c:axId val="1008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00818944"/>
        <c:axId val="100820864"/>
      </c:lineChart>
      <c:dateAx>
        <c:axId val="100818944"/>
        <c:scaling>
          <c:orientation val="minMax"/>
        </c:scaling>
        <c:delete val="1"/>
        <c:axPos val="b"/>
        <c:numFmt formatCode="ge" sourceLinked="1"/>
        <c:majorTickMark val="none"/>
        <c:minorTickMark val="none"/>
        <c:tickLblPos val="none"/>
        <c:crossAx val="100820864"/>
        <c:crosses val="autoZero"/>
        <c:auto val="1"/>
        <c:lblOffset val="100"/>
        <c:baseTimeUnit val="years"/>
      </c:dateAx>
      <c:valAx>
        <c:axId val="1008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246.92</c:v>
                </c:pt>
                <c:pt idx="1">
                  <c:v>251.02</c:v>
                </c:pt>
                <c:pt idx="2">
                  <c:v>238.02</c:v>
                </c:pt>
                <c:pt idx="3">
                  <c:v>241.83</c:v>
                </c:pt>
                <c:pt idx="4">
                  <c:v>243.4</c:v>
                </c:pt>
              </c:numCache>
            </c:numRef>
          </c:val>
        </c:ser>
        <c:dLbls>
          <c:showLegendKey val="0"/>
          <c:showVal val="0"/>
          <c:showCatName val="0"/>
          <c:showSerName val="0"/>
          <c:showPercent val="0"/>
          <c:showBubbleSize val="0"/>
        </c:dLbls>
        <c:gapWidth val="150"/>
        <c:axId val="100846592"/>
        <c:axId val="1008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100846592"/>
        <c:axId val="100852864"/>
      </c:lineChart>
      <c:dateAx>
        <c:axId val="100846592"/>
        <c:scaling>
          <c:orientation val="minMax"/>
        </c:scaling>
        <c:delete val="1"/>
        <c:axPos val="b"/>
        <c:numFmt formatCode="ge" sourceLinked="1"/>
        <c:majorTickMark val="none"/>
        <c:minorTickMark val="none"/>
        <c:tickLblPos val="none"/>
        <c:crossAx val="100852864"/>
        <c:crosses val="autoZero"/>
        <c:auto val="1"/>
        <c:lblOffset val="100"/>
        <c:baseTimeUnit val="years"/>
      </c:dateAx>
      <c:valAx>
        <c:axId val="1008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市川三郷町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123</v>
      </c>
      <c r="AE8" s="49"/>
      <c r="AF8" s="49"/>
      <c r="AG8" s="49"/>
      <c r="AH8" s="49"/>
      <c r="AI8" s="49"/>
      <c r="AJ8" s="49"/>
      <c r="AK8" s="4"/>
      <c r="AL8" s="50">
        <f>データ!S6</f>
        <v>16366</v>
      </c>
      <c r="AM8" s="50"/>
      <c r="AN8" s="50"/>
      <c r="AO8" s="50"/>
      <c r="AP8" s="50"/>
      <c r="AQ8" s="50"/>
      <c r="AR8" s="50"/>
      <c r="AS8" s="50"/>
      <c r="AT8" s="45">
        <f>データ!T6</f>
        <v>75.180000000000007</v>
      </c>
      <c r="AU8" s="45"/>
      <c r="AV8" s="45"/>
      <c r="AW8" s="45"/>
      <c r="AX8" s="45"/>
      <c r="AY8" s="45"/>
      <c r="AZ8" s="45"/>
      <c r="BA8" s="45"/>
      <c r="BB8" s="45">
        <f>データ!U6</f>
        <v>217.69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67.650000000000006</v>
      </c>
      <c r="Q10" s="45"/>
      <c r="R10" s="45"/>
      <c r="S10" s="45"/>
      <c r="T10" s="45"/>
      <c r="U10" s="45"/>
      <c r="V10" s="45"/>
      <c r="W10" s="45">
        <f>データ!Q6</f>
        <v>103.51</v>
      </c>
      <c r="X10" s="45"/>
      <c r="Y10" s="45"/>
      <c r="Z10" s="45"/>
      <c r="AA10" s="45"/>
      <c r="AB10" s="45"/>
      <c r="AC10" s="45"/>
      <c r="AD10" s="50">
        <f>データ!R6</f>
        <v>1840</v>
      </c>
      <c r="AE10" s="50"/>
      <c r="AF10" s="50"/>
      <c r="AG10" s="50"/>
      <c r="AH10" s="50"/>
      <c r="AI10" s="50"/>
      <c r="AJ10" s="50"/>
      <c r="AK10" s="2"/>
      <c r="AL10" s="50">
        <f>データ!V6</f>
        <v>11013</v>
      </c>
      <c r="AM10" s="50"/>
      <c r="AN10" s="50"/>
      <c r="AO10" s="50"/>
      <c r="AP10" s="50"/>
      <c r="AQ10" s="50"/>
      <c r="AR10" s="50"/>
      <c r="AS10" s="50"/>
      <c r="AT10" s="45">
        <f>データ!W6</f>
        <v>4.1500000000000004</v>
      </c>
      <c r="AU10" s="45"/>
      <c r="AV10" s="45"/>
      <c r="AW10" s="45"/>
      <c r="AX10" s="45"/>
      <c r="AY10" s="45"/>
      <c r="AZ10" s="45"/>
      <c r="BA10" s="45"/>
      <c r="BB10" s="45">
        <f>データ!X6</f>
        <v>2653.73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193461</v>
      </c>
      <c r="D6" s="33">
        <f t="shared" si="3"/>
        <v>47</v>
      </c>
      <c r="E6" s="33">
        <f t="shared" si="3"/>
        <v>17</v>
      </c>
      <c r="F6" s="33">
        <f t="shared" si="3"/>
        <v>1</v>
      </c>
      <c r="G6" s="33">
        <f t="shared" si="3"/>
        <v>0</v>
      </c>
      <c r="H6" s="33" t="str">
        <f t="shared" si="3"/>
        <v>山梨県　市川三郷町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67.650000000000006</v>
      </c>
      <c r="Q6" s="34">
        <f t="shared" si="3"/>
        <v>103.51</v>
      </c>
      <c r="R6" s="34">
        <f t="shared" si="3"/>
        <v>1840</v>
      </c>
      <c r="S6" s="34">
        <f t="shared" si="3"/>
        <v>16366</v>
      </c>
      <c r="T6" s="34">
        <f t="shared" si="3"/>
        <v>75.180000000000007</v>
      </c>
      <c r="U6" s="34">
        <f t="shared" si="3"/>
        <v>217.69</v>
      </c>
      <c r="V6" s="34">
        <f t="shared" si="3"/>
        <v>11013</v>
      </c>
      <c r="W6" s="34">
        <f t="shared" si="3"/>
        <v>4.1500000000000004</v>
      </c>
      <c r="X6" s="34">
        <f t="shared" si="3"/>
        <v>2653.73</v>
      </c>
      <c r="Y6" s="35">
        <f>IF(Y7="",NA(),Y7)</f>
        <v>66.790000000000006</v>
      </c>
      <c r="Z6" s="35">
        <f t="shared" ref="Z6:AH6" si="4">IF(Z7="",NA(),Z7)</f>
        <v>59.2</v>
      </c>
      <c r="AA6" s="35">
        <f t="shared" si="4"/>
        <v>61.66</v>
      </c>
      <c r="AB6" s="35">
        <f t="shared" si="4"/>
        <v>61.93</v>
      </c>
      <c r="AC6" s="35">
        <f t="shared" si="4"/>
        <v>59.29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3354.76</v>
      </c>
      <c r="BG6" s="35">
        <f t="shared" ref="BG6:BO6" si="7">IF(BG7="",NA(),BG7)</f>
        <v>3172.13</v>
      </c>
      <c r="BH6" s="35">
        <f t="shared" si="7"/>
        <v>2815.2</v>
      </c>
      <c r="BI6" s="35">
        <f t="shared" si="7"/>
        <v>2948.45</v>
      </c>
      <c r="BJ6" s="35">
        <f t="shared" si="7"/>
        <v>2974.84</v>
      </c>
      <c r="BK6" s="35">
        <f t="shared" si="7"/>
        <v>1273.52</v>
      </c>
      <c r="BL6" s="35">
        <f t="shared" si="7"/>
        <v>1209.95</v>
      </c>
      <c r="BM6" s="35">
        <f t="shared" si="7"/>
        <v>1136.5</v>
      </c>
      <c r="BN6" s="35">
        <f t="shared" si="7"/>
        <v>1118.56</v>
      </c>
      <c r="BO6" s="35">
        <f t="shared" si="7"/>
        <v>1111.31</v>
      </c>
      <c r="BP6" s="34" t="str">
        <f>IF(BP7="","",IF(BP7="-","【-】","【"&amp;SUBSTITUTE(TEXT(BP7,"#,##0.00"),"-","△")&amp;"】"))</f>
        <v>【728.30】</v>
      </c>
      <c r="BQ6" s="35">
        <f>IF(BQ7="",NA(),BQ7)</f>
        <v>43.28</v>
      </c>
      <c r="BR6" s="35">
        <f t="shared" ref="BR6:BZ6" si="8">IF(BR7="",NA(),BR7)</f>
        <v>42.99</v>
      </c>
      <c r="BS6" s="35">
        <f t="shared" si="8"/>
        <v>46.09</v>
      </c>
      <c r="BT6" s="35">
        <f t="shared" si="8"/>
        <v>44.07</v>
      </c>
      <c r="BU6" s="35">
        <f t="shared" si="8"/>
        <v>43.88</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246.92</v>
      </c>
      <c r="CC6" s="35">
        <f t="shared" ref="CC6:CK6" si="9">IF(CC7="",NA(),CC7)</f>
        <v>251.02</v>
      </c>
      <c r="CD6" s="35">
        <f t="shared" si="9"/>
        <v>238.02</v>
      </c>
      <c r="CE6" s="35">
        <f t="shared" si="9"/>
        <v>241.83</v>
      </c>
      <c r="CF6" s="35">
        <f t="shared" si="9"/>
        <v>243.4</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76</v>
      </c>
      <c r="CY6" s="35">
        <f t="shared" ref="CY6:DG6" si="11">IF(CY7="",NA(),CY7)</f>
        <v>76.650000000000006</v>
      </c>
      <c r="CZ6" s="35">
        <f t="shared" si="11"/>
        <v>78.209999999999994</v>
      </c>
      <c r="DA6" s="35">
        <f t="shared" si="11"/>
        <v>80.459999999999994</v>
      </c>
      <c r="DB6" s="35">
        <f t="shared" si="11"/>
        <v>81.39</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193461</v>
      </c>
      <c r="D7" s="37">
        <v>47</v>
      </c>
      <c r="E7" s="37">
        <v>17</v>
      </c>
      <c r="F7" s="37">
        <v>1</v>
      </c>
      <c r="G7" s="37">
        <v>0</v>
      </c>
      <c r="H7" s="37" t="s">
        <v>109</v>
      </c>
      <c r="I7" s="37" t="s">
        <v>110</v>
      </c>
      <c r="J7" s="37" t="s">
        <v>111</v>
      </c>
      <c r="K7" s="37" t="s">
        <v>112</v>
      </c>
      <c r="L7" s="37" t="s">
        <v>113</v>
      </c>
      <c r="M7" s="37"/>
      <c r="N7" s="38" t="s">
        <v>114</v>
      </c>
      <c r="O7" s="38" t="s">
        <v>115</v>
      </c>
      <c r="P7" s="38">
        <v>67.650000000000006</v>
      </c>
      <c r="Q7" s="38">
        <v>103.51</v>
      </c>
      <c r="R7" s="38">
        <v>1840</v>
      </c>
      <c r="S7" s="38">
        <v>16366</v>
      </c>
      <c r="T7" s="38">
        <v>75.180000000000007</v>
      </c>
      <c r="U7" s="38">
        <v>217.69</v>
      </c>
      <c r="V7" s="38">
        <v>11013</v>
      </c>
      <c r="W7" s="38">
        <v>4.1500000000000004</v>
      </c>
      <c r="X7" s="38">
        <v>2653.73</v>
      </c>
      <c r="Y7" s="38">
        <v>66.790000000000006</v>
      </c>
      <c r="Z7" s="38">
        <v>59.2</v>
      </c>
      <c r="AA7" s="38">
        <v>61.66</v>
      </c>
      <c r="AB7" s="38">
        <v>61.93</v>
      </c>
      <c r="AC7" s="38">
        <v>59.29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3354.76</v>
      </c>
      <c r="BG7" s="38">
        <v>3172.13</v>
      </c>
      <c r="BH7" s="38">
        <v>2815.2</v>
      </c>
      <c r="BI7" s="38">
        <v>2948.45</v>
      </c>
      <c r="BJ7" s="38">
        <v>2974.84</v>
      </c>
      <c r="BK7" s="38">
        <v>1273.52</v>
      </c>
      <c r="BL7" s="38">
        <v>1209.95</v>
      </c>
      <c r="BM7" s="38">
        <v>1136.5</v>
      </c>
      <c r="BN7" s="38">
        <v>1118.56</v>
      </c>
      <c r="BO7" s="38">
        <v>1111.31</v>
      </c>
      <c r="BP7" s="38">
        <v>728.3</v>
      </c>
      <c r="BQ7" s="38">
        <v>43.28</v>
      </c>
      <c r="BR7" s="38">
        <v>42.99</v>
      </c>
      <c r="BS7" s="38">
        <v>46.09</v>
      </c>
      <c r="BT7" s="38">
        <v>44.07</v>
      </c>
      <c r="BU7" s="38">
        <v>43.88</v>
      </c>
      <c r="BV7" s="38">
        <v>67.849999999999994</v>
      </c>
      <c r="BW7" s="38">
        <v>69.48</v>
      </c>
      <c r="BX7" s="38">
        <v>71.650000000000006</v>
      </c>
      <c r="BY7" s="38">
        <v>72.33</v>
      </c>
      <c r="BZ7" s="38">
        <v>75.540000000000006</v>
      </c>
      <c r="CA7" s="38">
        <v>100.04</v>
      </c>
      <c r="CB7" s="38">
        <v>246.92</v>
      </c>
      <c r="CC7" s="38">
        <v>251.02</v>
      </c>
      <c r="CD7" s="38">
        <v>238.02</v>
      </c>
      <c r="CE7" s="38">
        <v>241.83</v>
      </c>
      <c r="CF7" s="38">
        <v>243.4</v>
      </c>
      <c r="CG7" s="38">
        <v>224.94</v>
      </c>
      <c r="CH7" s="38">
        <v>220.67</v>
      </c>
      <c r="CI7" s="38">
        <v>217.82</v>
      </c>
      <c r="CJ7" s="38">
        <v>215.28</v>
      </c>
      <c r="CK7" s="38">
        <v>207.96</v>
      </c>
      <c r="CL7" s="38">
        <v>137.82</v>
      </c>
      <c r="CM7" s="38" t="s">
        <v>114</v>
      </c>
      <c r="CN7" s="38" t="s">
        <v>114</v>
      </c>
      <c r="CO7" s="38" t="s">
        <v>114</v>
      </c>
      <c r="CP7" s="38" t="s">
        <v>114</v>
      </c>
      <c r="CQ7" s="38" t="s">
        <v>114</v>
      </c>
      <c r="CR7" s="38">
        <v>55.41</v>
      </c>
      <c r="CS7" s="38">
        <v>55.81</v>
      </c>
      <c r="CT7" s="38">
        <v>54.44</v>
      </c>
      <c r="CU7" s="38">
        <v>54.67</v>
      </c>
      <c r="CV7" s="38">
        <v>53.51</v>
      </c>
      <c r="CW7" s="38">
        <v>60.09</v>
      </c>
      <c r="CX7" s="38">
        <v>76</v>
      </c>
      <c r="CY7" s="38">
        <v>76.650000000000006</v>
      </c>
      <c r="CZ7" s="38">
        <v>78.209999999999994</v>
      </c>
      <c r="DA7" s="38">
        <v>80.459999999999994</v>
      </c>
      <c r="DB7" s="38">
        <v>81.39</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2018-02-13T01:21:10Z</cp:lastPrinted>
  <dcterms:created xsi:type="dcterms:W3CDTF">2017-12-25T02:07:45Z</dcterms:created>
  <dcterms:modified xsi:type="dcterms:W3CDTF">2018-02-27T04:29:46Z</dcterms:modified>
  <cp:category/>
</cp:coreProperties>
</file>