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<sst xmlns="http://schemas.openxmlformats.org/spreadsheetml/2006/main" count="240" uniqueCount="125">
  <si>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</si>
  <si>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</si>
  <si>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</si>
  <si>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</si>
  <si>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</si>
  <si>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</si>
  <si>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</si>
  <si>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</si>
  <si>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</si>
  <si>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</si>
  <si>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</si>
  <si>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</si>
  <si>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</si>
  <si>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</si>
  <si>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</si>
  <si>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</si>
  <si>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</si>
  <si>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</si>
  <si>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</si>
  <si>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</si>
  <si>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</si>
  <si>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</si>
  <si>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</si>
  <si>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</si>
  <si>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</si>
  <si>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</si>
  <si>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</si>
  <si>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</si>
  <si>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</si>
  <si>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</si>
  <si>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</si>
  <si>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</si>
  <si>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</si>
  <si>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</si>
  <si>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</si>
  <si>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</si>
  <si>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</si>
  <si>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</si>
  <si>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</si>
  <si>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</si>
  <si>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</si>
  <si>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</si>
  <si>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</si>
  <si>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</si>
  <si>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</si>
  <si>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</si>
  <si>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</si>
  <si>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</si>
  <si>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</si>
  <si>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</si>
  <si>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</si>
  <si>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</si>
  <si>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</si>
  <si>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</si>
  <si>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</si>
  <si>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</si>
  <si>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</si>
  <si>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</si>
  <si>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</si>
  <si>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</si>
  <si>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</si>
  <si>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</si>
  <si>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</si>
  <si>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</si>
  <si>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</si>
  <si>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</si>
  <si>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</si>
  <si>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</si>
  <si>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</si>
  <si>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</si>
  <si>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</si>
  <si>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</si>
  <si>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</si>
  <si>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</si>
  <si>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</si>
  <si>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</si>
  <si>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</si>
  <si>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</si>
  <si>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</si>
  <si>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</si>
  <si>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</si>
  <si>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</si>
  <si>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</si>
  <si>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</si>
  <si>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</si>
  <si>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</si>
  <si>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</si>
  <si>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</si>
  <si>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</si>
  <si>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</si>
  <si>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</si>
  <si>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</si>
  <si>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</si>
  <si>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</si>
  <si>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</si>
  <si>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</si>
  <si>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</si>
  <si>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</si>
  <si>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</si>
  <si>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</si>
  <si>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</si>
  <si>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</si>
  <si>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</si>
  <si>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</si>
  <si>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</si>
  <si>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</si>
  <si>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</si>
  <si>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</si>
  <si>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</si>
  <si>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中央市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</si>
  <si>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</si>
  <si>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</si>
  <si>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</si>
  <si>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</si>
  <si>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</si>
  <si>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</si>
  <si>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</si>
  <si>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</si>
  <si>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</si>
  <si>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</si>
  <si>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</si>
  <si>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汚水・汚泥処理関連施設を多く抱える農業集落排水事業では、その多くの施設が供用後の更新期に差しかかっているため、平成30年度よりストックマネジメント事業による施設の設備更新を計画している。</t>
    <rPh sb="56" eb="58">
      <t>ヘイセイ</t>
    </rPh>
    <rPh sb="60" eb="61">
      <t>ネン</t>
    </rPh>
    <rPh sb="61" eb="62">
      <t>ド</t>
    </rPh>
    <phoneticPr fontId="4"/>
  </si>
  <si>
    <t>　既に事業完了としており、処理区域の拡大は行っていないが、処理施設の設備更新を予定していることから、長期的に持続可能な経営ができるよう、計画的な投資を行っていく。
　なお、使用料については、公平で適正な負担水準を目指し、平成30年5月1日の使用分から改定を行う予定である。</t>
    <phoneticPr fontId="4"/>
  </si>
  <si>
    <t>非設置</t>
    <rPh sb="0" eb="1">
      <t>ヒ</t>
    </rPh>
    <rPh sb="1" eb="3">
      <t>セッチ</t>
    </rPh>
    <phoneticPr fontId="4"/>
  </si>
  <si>
    <t xml:space="preserve">　農業集落排水事業は、収益的収支比率、経費回収率共に低い水準となっている。本来、使用料を充てるべきとされる汚水処理に係る費用について、使用料のみでは賄えていない状況となっている。
　地方債残高については近年減少傾向にあり、事業規模比率でも低下傾向となっている。ただし、今後施設の更新を予定しているため、地方債残高及び事業規模比率の上昇が予想される。
　汚水処理原価は類団平均を上回っており、処理施設の管理運営費が経営を圧迫している状況である。今後の施設更新によって、管理運営費の減少を見込んでいる。
　水洗化率は区域内のほぼ全戸が下水道接続済みであることから、類似団体平均を大幅に上回っており良好である。
</t>
    <rPh sb="119" eb="121">
      <t>テイカ</t>
    </rPh>
    <rPh sb="121" eb="123">
      <t>ケイコウ</t>
    </rPh>
    <rPh sb="134" eb="136">
      <t>コンゴ</t>
    </rPh>
    <rPh sb="142" eb="144">
      <t>ヨテイ</t>
    </rPh>
    <rPh sb="151" eb="154">
      <t>チホウサイ</t>
    </rPh>
    <rPh sb="154" eb="156">
      <t>ザンダカ</t>
    </rPh>
    <rPh sb="156" eb="157">
      <t>オヨ</t>
    </rPh>
    <rPh sb="158" eb="160">
      <t>ジギョウ</t>
    </rPh>
    <rPh sb="160" eb="162">
      <t>キボ</t>
    </rPh>
    <rPh sb="162" eb="164">
      <t>ヒリツ</t>
    </rPh>
    <rPh sb="165" eb="167">
      <t>ジョウショウ</t>
    </rPh>
    <rPh sb="168" eb="170">
      <t>ヨソウ</t>
    </rPh>
    <rPh sb="221" eb="223">
      <t>コンゴ</t>
    </rPh>
    <rPh sb="224" eb="226">
      <t>シセツ</t>
    </rPh>
    <rPh sb="226" eb="228">
      <t>コウシン</t>
    </rPh>
    <rPh sb="233" eb="235">
      <t>カンリ</t>
    </rPh>
    <rPh sb="235" eb="238">
      <t>ウンエイヒ</t>
    </rPh>
    <rPh sb="239" eb="241">
      <t>ゲンショウ</t>
    </rPh>
    <rPh sb="242" eb="244">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</si>
</sst>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907136"/>
        <c:axId val="8691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86907136"/>
        <c:axId val="86917504"/>
      </c:lineChart>
      <c:dateAx>
        <c:axId val="86907136"/>
        <c:scaling>
          <c:orientation val="minMax"/>
        </c:scaling>
        <c:delete val="1"/>
        <c:axPos val="b"/>
        <c:numFmt formatCode="ge" sourceLinked="1"/>
        <c:majorTickMark val="none"/>
        <c:minorTickMark val="none"/>
        <c:tickLblPos val="none"/>
        <c:crossAx val="86917504"/>
        <c:crosses val="autoZero"/>
        <c:auto val="1"/>
        <c:lblOffset val="100"/>
        <c:baseTimeUnit val="years"/>
      </c:dateAx>
      <c:valAx>
        <c:axId val="8691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100</c:v>
                </c:pt>
                <c:pt idx="2">
                  <c:v>100</c:v>
                </c:pt>
                <c:pt idx="3">
                  <c:v>98.86</c:v>
                </c:pt>
                <c:pt idx="4">
                  <c:v>99.24</c:v>
                </c:pt>
              </c:numCache>
            </c:numRef>
          </c:val>
        </c:ser>
        <c:dLbls>
          <c:showLegendKey val="0"/>
          <c:showVal val="0"/>
          <c:showCatName val="0"/>
          <c:showSerName val="0"/>
          <c:showPercent val="0"/>
          <c:showBubbleSize val="0"/>
        </c:dLbls>
        <c:gapWidth val="150"/>
        <c:axId val="93432448"/>
        <c:axId val="9344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93432448"/>
        <c:axId val="93446912"/>
      </c:lineChart>
      <c:dateAx>
        <c:axId val="93432448"/>
        <c:scaling>
          <c:orientation val="minMax"/>
        </c:scaling>
        <c:delete val="1"/>
        <c:axPos val="b"/>
        <c:numFmt formatCode="ge" sourceLinked="1"/>
        <c:majorTickMark val="none"/>
        <c:minorTickMark val="none"/>
        <c:tickLblPos val="none"/>
        <c:crossAx val="93446912"/>
        <c:crosses val="autoZero"/>
        <c:auto val="1"/>
        <c:lblOffset val="100"/>
        <c:baseTimeUnit val="years"/>
      </c:dateAx>
      <c:valAx>
        <c:axId val="9344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99.68</c:v>
                </c:pt>
                <c:pt idx="1">
                  <c:v>95.37</c:v>
                </c:pt>
                <c:pt idx="2">
                  <c:v>95.54</c:v>
                </c:pt>
                <c:pt idx="3">
                  <c:v>95.76</c:v>
                </c:pt>
                <c:pt idx="4">
                  <c:v>96.45</c:v>
                </c:pt>
              </c:numCache>
            </c:numRef>
          </c:val>
        </c:ser>
        <c:dLbls>
          <c:showLegendKey val="0"/>
          <c:showVal val="0"/>
          <c:showCatName val="0"/>
          <c:showSerName val="0"/>
          <c:showPercent val="0"/>
          <c:showBubbleSize val="0"/>
        </c:dLbls>
        <c:gapWidth val="150"/>
        <c:axId val="93546752"/>
        <c:axId val="9355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93546752"/>
        <c:axId val="93557120"/>
      </c:lineChart>
      <c:dateAx>
        <c:axId val="93546752"/>
        <c:scaling>
          <c:orientation val="minMax"/>
        </c:scaling>
        <c:delete val="1"/>
        <c:axPos val="b"/>
        <c:numFmt formatCode="ge" sourceLinked="1"/>
        <c:majorTickMark val="none"/>
        <c:minorTickMark val="none"/>
        <c:tickLblPos val="none"/>
        <c:crossAx val="93557120"/>
        <c:crosses val="autoZero"/>
        <c:auto val="1"/>
        <c:lblOffset val="100"/>
        <c:baseTimeUnit val="years"/>
      </c:dateAx>
      <c:valAx>
        <c:axId val="9355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58.46</c:v>
                </c:pt>
                <c:pt idx="1">
                  <c:v>61.14</c:v>
                </c:pt>
                <c:pt idx="2">
                  <c:v>65.09</c:v>
                </c:pt>
                <c:pt idx="3">
                  <c:v>79.14</c:v>
                </c:pt>
                <c:pt idx="4">
                  <c:v>57.49</c:v>
                </c:pt>
              </c:numCache>
            </c:numRef>
          </c:val>
        </c:ser>
        <c:dLbls>
          <c:showLegendKey val="0"/>
          <c:showVal val="0"/>
          <c:showCatName val="0"/>
          <c:showSerName val="0"/>
          <c:showPercent val="0"/>
          <c:showBubbleSize val="0"/>
        </c:dLbls>
        <c:gapWidth val="150"/>
        <c:axId val="86947712"/>
        <c:axId val="8694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947712"/>
        <c:axId val="86949888"/>
      </c:lineChart>
      <c:dateAx>
        <c:axId val="86947712"/>
        <c:scaling>
          <c:orientation val="minMax"/>
        </c:scaling>
        <c:delete val="1"/>
        <c:axPos val="b"/>
        <c:numFmt formatCode="ge" sourceLinked="1"/>
        <c:majorTickMark val="none"/>
        <c:minorTickMark val="none"/>
        <c:tickLblPos val="none"/>
        <c:crossAx val="86949888"/>
        <c:crosses val="autoZero"/>
        <c:auto val="1"/>
        <c:lblOffset val="100"/>
        <c:baseTimeUnit val="years"/>
      </c:dateAx>
      <c:valAx>
        <c:axId val="8694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4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016960"/>
        <c:axId val="8701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016960"/>
        <c:axId val="87018880"/>
      </c:lineChart>
      <c:dateAx>
        <c:axId val="87016960"/>
        <c:scaling>
          <c:orientation val="minMax"/>
        </c:scaling>
        <c:delete val="1"/>
        <c:axPos val="b"/>
        <c:numFmt formatCode="ge" sourceLinked="1"/>
        <c:majorTickMark val="none"/>
        <c:minorTickMark val="none"/>
        <c:tickLblPos val="none"/>
        <c:crossAx val="87018880"/>
        <c:crosses val="autoZero"/>
        <c:auto val="1"/>
        <c:lblOffset val="100"/>
        <c:baseTimeUnit val="years"/>
      </c:dateAx>
      <c:valAx>
        <c:axId val="8701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1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086848"/>
        <c:axId val="930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086848"/>
        <c:axId val="93088768"/>
      </c:lineChart>
      <c:dateAx>
        <c:axId val="93086848"/>
        <c:scaling>
          <c:orientation val="minMax"/>
        </c:scaling>
        <c:delete val="1"/>
        <c:axPos val="b"/>
        <c:numFmt formatCode="ge" sourceLinked="1"/>
        <c:majorTickMark val="none"/>
        <c:minorTickMark val="none"/>
        <c:tickLblPos val="none"/>
        <c:crossAx val="93088768"/>
        <c:crosses val="autoZero"/>
        <c:auto val="1"/>
        <c:lblOffset val="100"/>
        <c:baseTimeUnit val="years"/>
      </c:dateAx>
      <c:valAx>
        <c:axId val="930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465600"/>
        <c:axId val="9347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65600"/>
        <c:axId val="93471872"/>
      </c:lineChart>
      <c:dateAx>
        <c:axId val="93465600"/>
        <c:scaling>
          <c:orientation val="minMax"/>
        </c:scaling>
        <c:delete val="1"/>
        <c:axPos val="b"/>
        <c:numFmt formatCode="ge" sourceLinked="1"/>
        <c:majorTickMark val="none"/>
        <c:minorTickMark val="none"/>
        <c:tickLblPos val="none"/>
        <c:crossAx val="93471872"/>
        <c:crosses val="autoZero"/>
        <c:auto val="1"/>
        <c:lblOffset val="100"/>
        <c:baseTimeUnit val="years"/>
      </c:dateAx>
      <c:valAx>
        <c:axId val="9347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6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510272"/>
        <c:axId val="9351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510272"/>
        <c:axId val="93512448"/>
      </c:lineChart>
      <c:dateAx>
        <c:axId val="93510272"/>
        <c:scaling>
          <c:orientation val="minMax"/>
        </c:scaling>
        <c:delete val="1"/>
        <c:axPos val="b"/>
        <c:numFmt formatCode="ge" sourceLinked="1"/>
        <c:majorTickMark val="none"/>
        <c:minorTickMark val="none"/>
        <c:tickLblPos val="none"/>
        <c:crossAx val="93512448"/>
        <c:crosses val="autoZero"/>
        <c:auto val="1"/>
        <c:lblOffset val="100"/>
        <c:baseTimeUnit val="years"/>
      </c:dateAx>
      <c:valAx>
        <c:axId val="935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1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1619.19</c:v>
                </c:pt>
                <c:pt idx="1">
                  <c:v>1215.0899999999999</c:v>
                </c:pt>
                <c:pt idx="2">
                  <c:v>1203.26</c:v>
                </c:pt>
                <c:pt idx="3">
                  <c:v>388.8</c:v>
                </c:pt>
                <c:pt idx="4">
                  <c:v>1024.93</c:v>
                </c:pt>
              </c:numCache>
            </c:numRef>
          </c:val>
        </c:ser>
        <c:dLbls>
          <c:showLegendKey val="0"/>
          <c:showVal val="0"/>
          <c:showCatName val="0"/>
          <c:showSerName val="0"/>
          <c:showPercent val="0"/>
          <c:showBubbleSize val="0"/>
        </c:dLbls>
        <c:gapWidth val="150"/>
        <c:axId val="93268224"/>
        <c:axId val="932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93268224"/>
        <c:axId val="93282688"/>
      </c:lineChart>
      <c:dateAx>
        <c:axId val="93268224"/>
        <c:scaling>
          <c:orientation val="minMax"/>
        </c:scaling>
        <c:delete val="1"/>
        <c:axPos val="b"/>
        <c:numFmt formatCode="ge" sourceLinked="1"/>
        <c:majorTickMark val="none"/>
        <c:minorTickMark val="none"/>
        <c:tickLblPos val="none"/>
        <c:crossAx val="93282688"/>
        <c:crosses val="autoZero"/>
        <c:auto val="1"/>
        <c:lblOffset val="100"/>
        <c:baseTimeUnit val="years"/>
      </c:dateAx>
      <c:valAx>
        <c:axId val="932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6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26.81</c:v>
                </c:pt>
                <c:pt idx="1">
                  <c:v>26.83</c:v>
                </c:pt>
                <c:pt idx="2">
                  <c:v>27.77</c:v>
                </c:pt>
                <c:pt idx="3">
                  <c:v>44.85</c:v>
                </c:pt>
                <c:pt idx="4">
                  <c:v>25.3</c:v>
                </c:pt>
              </c:numCache>
            </c:numRef>
          </c:val>
        </c:ser>
        <c:dLbls>
          <c:showLegendKey val="0"/>
          <c:showVal val="0"/>
          <c:showCatName val="0"/>
          <c:showSerName val="0"/>
          <c:showPercent val="0"/>
          <c:showBubbleSize val="0"/>
        </c:dLbls>
        <c:gapWidth val="150"/>
        <c:axId val="93316992"/>
        <c:axId val="9338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93316992"/>
        <c:axId val="93388800"/>
      </c:lineChart>
      <c:dateAx>
        <c:axId val="93316992"/>
        <c:scaling>
          <c:orientation val="minMax"/>
        </c:scaling>
        <c:delete val="1"/>
        <c:axPos val="b"/>
        <c:numFmt formatCode="ge" sourceLinked="1"/>
        <c:majorTickMark val="none"/>
        <c:minorTickMark val="none"/>
        <c:tickLblPos val="none"/>
        <c:crossAx val="93388800"/>
        <c:crosses val="autoZero"/>
        <c:auto val="1"/>
        <c:lblOffset val="100"/>
        <c:baseTimeUnit val="years"/>
      </c:dateAx>
      <c:valAx>
        <c:axId val="9338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1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345.01</c:v>
                </c:pt>
                <c:pt idx="1">
                  <c:v>383.2</c:v>
                </c:pt>
                <c:pt idx="2">
                  <c:v>391.78</c:v>
                </c:pt>
                <c:pt idx="3">
                  <c:v>236.3</c:v>
                </c:pt>
                <c:pt idx="4">
                  <c:v>421.47</c:v>
                </c:pt>
              </c:numCache>
            </c:numRef>
          </c:val>
        </c:ser>
        <c:dLbls>
          <c:showLegendKey val="0"/>
          <c:showVal val="0"/>
          <c:showCatName val="0"/>
          <c:showSerName val="0"/>
          <c:showPercent val="0"/>
          <c:showBubbleSize val="0"/>
        </c:dLbls>
        <c:gapWidth val="150"/>
        <c:axId val="93395968"/>
        <c:axId val="9341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93395968"/>
        <c:axId val="93414528"/>
      </c:lineChart>
      <c:dateAx>
        <c:axId val="93395968"/>
        <c:scaling>
          <c:orientation val="minMax"/>
        </c:scaling>
        <c:delete val="1"/>
        <c:axPos val="b"/>
        <c:numFmt formatCode="ge" sourceLinked="1"/>
        <c:majorTickMark val="none"/>
        <c:minorTickMark val="none"/>
        <c:tickLblPos val="none"/>
        <c:crossAx val="93414528"/>
        <c:crosses val="autoZero"/>
        <c:auto val="1"/>
        <c:lblOffset val="100"/>
        <c:baseTimeUnit val="years"/>
      </c:dateAx>
      <c:valAx>
        <c:axId val="9341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9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山梨県　中央市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123</v>
      </c>
      <c r="AE8" s="49"/>
      <c r="AF8" s="49"/>
      <c r="AG8" s="49"/>
      <c r="AH8" s="49"/>
      <c r="AI8" s="49"/>
      <c r="AJ8" s="49"/>
      <c r="AK8" s="4"/>
      <c r="AL8" s="50">
        <f>データ!S6</f>
        <v>30966</v>
      </c>
      <c r="AM8" s="50"/>
      <c r="AN8" s="50"/>
      <c r="AO8" s="50"/>
      <c r="AP8" s="50"/>
      <c r="AQ8" s="50"/>
      <c r="AR8" s="50"/>
      <c r="AS8" s="50"/>
      <c r="AT8" s="45">
        <f>データ!T6</f>
        <v>31.69</v>
      </c>
      <c r="AU8" s="45"/>
      <c r="AV8" s="45"/>
      <c r="AW8" s="45"/>
      <c r="AX8" s="45"/>
      <c r="AY8" s="45"/>
      <c r="AZ8" s="45"/>
      <c r="BA8" s="45"/>
      <c r="BB8" s="45">
        <f>データ!U6</f>
        <v>977.15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10.72</v>
      </c>
      <c r="Q10" s="45"/>
      <c r="R10" s="45"/>
      <c r="S10" s="45"/>
      <c r="T10" s="45"/>
      <c r="U10" s="45"/>
      <c r="V10" s="45"/>
      <c r="W10" s="45">
        <f>データ!Q6</f>
        <v>88.75</v>
      </c>
      <c r="X10" s="45"/>
      <c r="Y10" s="45"/>
      <c r="Z10" s="45"/>
      <c r="AA10" s="45"/>
      <c r="AB10" s="45"/>
      <c r="AC10" s="45"/>
      <c r="AD10" s="50">
        <f>データ!R6</f>
        <v>1944</v>
      </c>
      <c r="AE10" s="50"/>
      <c r="AF10" s="50"/>
      <c r="AG10" s="50"/>
      <c r="AH10" s="50"/>
      <c r="AI10" s="50"/>
      <c r="AJ10" s="50"/>
      <c r="AK10" s="2"/>
      <c r="AL10" s="50">
        <f>データ!V6</f>
        <v>3293</v>
      </c>
      <c r="AM10" s="50"/>
      <c r="AN10" s="50"/>
      <c r="AO10" s="50"/>
      <c r="AP10" s="50"/>
      <c r="AQ10" s="50"/>
      <c r="AR10" s="50"/>
      <c r="AS10" s="50"/>
      <c r="AT10" s="45">
        <f>データ!W6</f>
        <v>1.41</v>
      </c>
      <c r="AU10" s="45"/>
      <c r="AV10" s="45"/>
      <c r="AW10" s="45"/>
      <c r="AX10" s="45"/>
      <c r="AY10" s="45"/>
      <c r="AZ10" s="45"/>
      <c r="BA10" s="45"/>
      <c r="BB10" s="45">
        <f>データ!X6</f>
        <v>2335.46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192147</v>
      </c>
      <c r="D6" s="33">
        <f t="shared" si="3"/>
        <v>47</v>
      </c>
      <c r="E6" s="33">
        <f t="shared" si="3"/>
        <v>17</v>
      </c>
      <c r="F6" s="33">
        <f t="shared" si="3"/>
        <v>5</v>
      </c>
      <c r="G6" s="33">
        <f t="shared" si="3"/>
        <v>0</v>
      </c>
      <c r="H6" s="33" t="str">
        <f t="shared" si="3"/>
        <v>山梨県　中央市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10.72</v>
      </c>
      <c r="Q6" s="34">
        <f t="shared" si="3"/>
        <v>88.75</v>
      </c>
      <c r="R6" s="34">
        <f t="shared" si="3"/>
        <v>1944</v>
      </c>
      <c r="S6" s="34">
        <f t="shared" si="3"/>
        <v>30966</v>
      </c>
      <c r="T6" s="34">
        <f t="shared" si="3"/>
        <v>31.69</v>
      </c>
      <c r="U6" s="34">
        <f t="shared" si="3"/>
        <v>977.15</v>
      </c>
      <c r="V6" s="34">
        <f t="shared" si="3"/>
        <v>3293</v>
      </c>
      <c r="W6" s="34">
        <f t="shared" si="3"/>
        <v>1.41</v>
      </c>
      <c r="X6" s="34">
        <f t="shared" si="3"/>
        <v>2335.46</v>
      </c>
      <c r="Y6" s="35">
        <f>IF(Y7="",NA(),Y7)</f>
        <v>58.46</v>
      </c>
      <c r="Z6" s="35">
        <f t="shared" ref="Z6:AH6" si="4">IF(Z7="",NA(),Z7)</f>
        <v>61.14</v>
      </c>
      <c r="AA6" s="35">
        <f t="shared" si="4"/>
        <v>65.09</v>
      </c>
      <c r="AB6" s="35">
        <f t="shared" si="4"/>
        <v>79.14</v>
      </c>
      <c r="AC6" s="35">
        <f t="shared" si="4"/>
        <v>57.49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1619.19</v>
      </c>
      <c r="BG6" s="35">
        <f t="shared" ref="BG6:BO6" si="7">IF(BG7="",NA(),BG7)</f>
        <v>1215.0899999999999</v>
      </c>
      <c r="BH6" s="35">
        <f t="shared" si="7"/>
        <v>1203.26</v>
      </c>
      <c r="BI6" s="35">
        <f t="shared" si="7"/>
        <v>388.8</v>
      </c>
      <c r="BJ6" s="35">
        <f t="shared" si="7"/>
        <v>1024.93</v>
      </c>
      <c r="BK6" s="35">
        <f t="shared" si="7"/>
        <v>1197.82</v>
      </c>
      <c r="BL6" s="35">
        <f t="shared" si="7"/>
        <v>1126.77</v>
      </c>
      <c r="BM6" s="35">
        <f t="shared" si="7"/>
        <v>1044.8</v>
      </c>
      <c r="BN6" s="35">
        <f t="shared" si="7"/>
        <v>1081.8</v>
      </c>
      <c r="BO6" s="35">
        <f t="shared" si="7"/>
        <v>974.93</v>
      </c>
      <c r="BP6" s="34" t="str">
        <f>IF(BP7="","",IF(BP7="-","【-】","【"&amp;SUBSTITUTE(TEXT(BP7,"#,##0.00"),"-","△")&amp;"】"))</f>
        <v>【914.53】</v>
      </c>
      <c r="BQ6" s="35">
        <f>IF(BQ7="",NA(),BQ7)</f>
        <v>26.81</v>
      </c>
      <c r="BR6" s="35">
        <f t="shared" ref="BR6:BZ6" si="8">IF(BR7="",NA(),BR7)</f>
        <v>26.83</v>
      </c>
      <c r="BS6" s="35">
        <f t="shared" si="8"/>
        <v>27.77</v>
      </c>
      <c r="BT6" s="35">
        <f t="shared" si="8"/>
        <v>44.85</v>
      </c>
      <c r="BU6" s="35">
        <f t="shared" si="8"/>
        <v>25.3</v>
      </c>
      <c r="BV6" s="35">
        <f t="shared" si="8"/>
        <v>51.03</v>
      </c>
      <c r="BW6" s="35">
        <f t="shared" si="8"/>
        <v>50.9</v>
      </c>
      <c r="BX6" s="35">
        <f t="shared" si="8"/>
        <v>50.82</v>
      </c>
      <c r="BY6" s="35">
        <f t="shared" si="8"/>
        <v>52.19</v>
      </c>
      <c r="BZ6" s="35">
        <f t="shared" si="8"/>
        <v>55.32</v>
      </c>
      <c r="CA6" s="34" t="str">
        <f>IF(CA7="","",IF(CA7="-","【-】","【"&amp;SUBSTITUTE(TEXT(CA7,"#,##0.00"),"-","△")&amp;"】"))</f>
        <v>【55.73】</v>
      </c>
      <c r="CB6" s="35">
        <f>IF(CB7="",NA(),CB7)</f>
        <v>345.01</v>
      </c>
      <c r="CC6" s="35">
        <f t="shared" ref="CC6:CK6" si="9">IF(CC7="",NA(),CC7)</f>
        <v>383.2</v>
      </c>
      <c r="CD6" s="35">
        <f t="shared" si="9"/>
        <v>391.78</v>
      </c>
      <c r="CE6" s="35">
        <f t="shared" si="9"/>
        <v>236.3</v>
      </c>
      <c r="CF6" s="35">
        <f t="shared" si="9"/>
        <v>421.47</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100</v>
      </c>
      <c r="CN6" s="35">
        <f t="shared" ref="CN6:CV6" si="10">IF(CN7="",NA(),CN7)</f>
        <v>100</v>
      </c>
      <c r="CO6" s="35">
        <f t="shared" si="10"/>
        <v>100</v>
      </c>
      <c r="CP6" s="35">
        <f t="shared" si="10"/>
        <v>98.86</v>
      </c>
      <c r="CQ6" s="35">
        <f t="shared" si="10"/>
        <v>99.24</v>
      </c>
      <c r="CR6" s="35">
        <f t="shared" si="10"/>
        <v>54.74</v>
      </c>
      <c r="CS6" s="35">
        <f t="shared" si="10"/>
        <v>53.78</v>
      </c>
      <c r="CT6" s="35">
        <f t="shared" si="10"/>
        <v>53.24</v>
      </c>
      <c r="CU6" s="35">
        <f t="shared" si="10"/>
        <v>52.31</v>
      </c>
      <c r="CV6" s="35">
        <f t="shared" si="10"/>
        <v>60.65</v>
      </c>
      <c r="CW6" s="34" t="str">
        <f>IF(CW7="","",IF(CW7="-","【-】","【"&amp;SUBSTITUTE(TEXT(CW7,"#,##0.00"),"-","△")&amp;"】"))</f>
        <v>【59.15】</v>
      </c>
      <c r="CX6" s="35">
        <f>IF(CX7="",NA(),CX7)</f>
        <v>99.68</v>
      </c>
      <c r="CY6" s="35">
        <f t="shared" ref="CY6:DG6" si="11">IF(CY7="",NA(),CY7)</f>
        <v>95.37</v>
      </c>
      <c r="CZ6" s="35">
        <f t="shared" si="11"/>
        <v>95.54</v>
      </c>
      <c r="DA6" s="35">
        <f t="shared" si="11"/>
        <v>95.76</v>
      </c>
      <c r="DB6" s="35">
        <f t="shared" si="11"/>
        <v>96.45</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192147</v>
      </c>
      <c r="D7" s="37">
        <v>47</v>
      </c>
      <c r="E7" s="37">
        <v>17</v>
      </c>
      <c r="F7" s="37">
        <v>5</v>
      </c>
      <c r="G7" s="37">
        <v>0</v>
      </c>
      <c r="H7" s="37" t="s">
        <v>109</v>
      </c>
      <c r="I7" s="37" t="s">
        <v>110</v>
      </c>
      <c r="J7" s="37" t="s">
        <v>111</v>
      </c>
      <c r="K7" s="37" t="s">
        <v>112</v>
      </c>
      <c r="L7" s="37" t="s">
        <v>113</v>
      </c>
      <c r="M7" s="37"/>
      <c r="N7" s="38" t="s">
        <v>114</v>
      </c>
      <c r="O7" s="38" t="s">
        <v>115</v>
      </c>
      <c r="P7" s="38">
        <v>10.72</v>
      </c>
      <c r="Q7" s="38">
        <v>88.75</v>
      </c>
      <c r="R7" s="38">
        <v>1944</v>
      </c>
      <c r="S7" s="38">
        <v>30966</v>
      </c>
      <c r="T7" s="38">
        <v>31.69</v>
      </c>
      <c r="U7" s="38">
        <v>977.15</v>
      </c>
      <c r="V7" s="38">
        <v>3293</v>
      </c>
      <c r="W7" s="38">
        <v>1.41</v>
      </c>
      <c r="X7" s="38">
        <v>2335.46</v>
      </c>
      <c r="Y7" s="38">
        <v>58.46</v>
      </c>
      <c r="Z7" s="38">
        <v>61.14</v>
      </c>
      <c r="AA7" s="38">
        <v>65.09</v>
      </c>
      <c r="AB7" s="38">
        <v>79.14</v>
      </c>
      <c r="AC7" s="38">
        <v>57.49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1619.19</v>
      </c>
      <c r="BG7" s="38">
        <v>1215.0899999999999</v>
      </c>
      <c r="BH7" s="38">
        <v>1203.26</v>
      </c>
      <c r="BI7" s="38">
        <v>388.8</v>
      </c>
      <c r="BJ7" s="38">
        <v>1024.93</v>
      </c>
      <c r="BK7" s="38">
        <v>1197.82</v>
      </c>
      <c r="BL7" s="38">
        <v>1126.77</v>
      </c>
      <c r="BM7" s="38">
        <v>1044.8</v>
      </c>
      <c r="BN7" s="38">
        <v>1081.8</v>
      </c>
      <c r="BO7" s="38">
        <v>974.93</v>
      </c>
      <c r="BP7" s="38">
        <v>914.53</v>
      </c>
      <c r="BQ7" s="38">
        <v>26.81</v>
      </c>
      <c r="BR7" s="38">
        <v>26.83</v>
      </c>
      <c r="BS7" s="38">
        <v>27.77</v>
      </c>
      <c r="BT7" s="38">
        <v>44.85</v>
      </c>
      <c r="BU7" s="38">
        <v>25.3</v>
      </c>
      <c r="BV7" s="38">
        <v>51.03</v>
      </c>
      <c r="BW7" s="38">
        <v>50.9</v>
      </c>
      <c r="BX7" s="38">
        <v>50.82</v>
      </c>
      <c r="BY7" s="38">
        <v>52.19</v>
      </c>
      <c r="BZ7" s="38">
        <v>55.32</v>
      </c>
      <c r="CA7" s="38">
        <v>55.73</v>
      </c>
      <c r="CB7" s="38">
        <v>345.01</v>
      </c>
      <c r="CC7" s="38">
        <v>383.2</v>
      </c>
      <c r="CD7" s="38">
        <v>391.78</v>
      </c>
      <c r="CE7" s="38">
        <v>236.3</v>
      </c>
      <c r="CF7" s="38">
        <v>421.47</v>
      </c>
      <c r="CG7" s="38">
        <v>289.60000000000002</v>
      </c>
      <c r="CH7" s="38">
        <v>293.27</v>
      </c>
      <c r="CI7" s="38">
        <v>300.52</v>
      </c>
      <c r="CJ7" s="38">
        <v>296.14</v>
      </c>
      <c r="CK7" s="38">
        <v>283.17</v>
      </c>
      <c r="CL7" s="38">
        <v>276.77999999999997</v>
      </c>
      <c r="CM7" s="38">
        <v>100</v>
      </c>
      <c r="CN7" s="38">
        <v>100</v>
      </c>
      <c r="CO7" s="38">
        <v>100</v>
      </c>
      <c r="CP7" s="38">
        <v>98.86</v>
      </c>
      <c r="CQ7" s="38">
        <v>99.24</v>
      </c>
      <c r="CR7" s="38">
        <v>54.74</v>
      </c>
      <c r="CS7" s="38">
        <v>53.78</v>
      </c>
      <c r="CT7" s="38">
        <v>53.24</v>
      </c>
      <c r="CU7" s="38">
        <v>52.31</v>
      </c>
      <c r="CV7" s="38">
        <v>60.65</v>
      </c>
      <c r="CW7" s="38">
        <v>59.15</v>
      </c>
      <c r="CX7" s="38">
        <v>99.68</v>
      </c>
      <c r="CY7" s="38">
        <v>95.37</v>
      </c>
      <c r="CZ7" s="38">
        <v>95.54</v>
      </c>
      <c r="DA7" s="38">
        <v>95.76</v>
      </c>
      <c r="DB7" s="38">
        <v>96.45</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2018-01-30T07:32:27Z</cp:lastPrinted>
  <dcterms:created xsi:type="dcterms:W3CDTF">2017-12-25T02:28:38Z</dcterms:created>
  <dcterms:modified xsi:type="dcterms:W3CDTF">2018-02-27T04:54:35Z</dcterms:modified>
</cp:coreProperties>
</file>