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W8" i="4"/>
  <c r="I8" i="4"/>
  <c r="B8" i="4"/>
  <c r="B6" i="4"/>
  <c r="C10" i="5" l="1"/>
  <c r="D10" i="5"/>
  <c r="E10" i="5"/>
  <c r="B10" i="5"/>
</calcChain>
</file>

<file path=xl/sharedStrings.xml><?xml version="1.0" encoding="utf-8"?>
<sst xmlns="http://schemas.openxmlformats.org/spreadsheetml/2006/main" count="241" uniqueCount="125">
  <si>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</si>
  <si>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</si>
  <si>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</si>
  <si>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</si>
  <si>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</si>
  <si>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</si>
  <si>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</si>
  <si>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</si>
  <si>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</si>
  <si>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</si>
  <si>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</si>
  <si>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</si>
  <si>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</si>
  <si>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</si>
  <si>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</si>
  <si>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</si>
  <si>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</si>
  <si>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</si>
  <si>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</si>
  <si>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</si>
  <si>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</si>
  <si>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</si>
  <si>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</si>
  <si>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</si>
  <si>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</si>
  <si>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</si>
  <si>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</si>
  <si>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</si>
  <si>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</si>
  <si>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</si>
  <si>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</si>
  <si>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</si>
  <si>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</si>
  <si>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</si>
  <si>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</si>
  <si>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</si>
  <si>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</si>
  <si>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</si>
  <si>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</si>
  <si>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</si>
  <si>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</si>
  <si>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</si>
  <si>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</si>
  <si>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</si>
  <si>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</si>
  <si>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</si>
  <si>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</si>
  <si>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</si>
  <si>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</si>
  <si>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</si>
  <si>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</si>
  <si>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</si>
  <si>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</si>
  <si>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</si>
  <si>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</si>
  <si>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</si>
  <si>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</si>
  <si>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</si>
  <si>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</si>
  <si>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</si>
  <si>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</si>
  <si>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</si>
  <si>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</si>
  <si>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</si>
  <si>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</si>
  <si>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</si>
  <si>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</si>
  <si>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</si>
  <si>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</si>
  <si>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</si>
  <si>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</si>
  <si>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</si>
  <si>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</si>
  <si>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</si>
  <si>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</si>
  <si>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</si>
  <si>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</si>
  <si>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</si>
  <si>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</si>
  <si>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</si>
  <si>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</si>
  <si>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</si>
  <si>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</si>
  <si>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</si>
  <si>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</si>
  <si>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</si>
  <si>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</si>
  <si>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</si>
  <si>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</si>
  <si>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</si>
  <si>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</si>
  <si>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</si>
  <si>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</si>
  <si>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</si>
  <si>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</si>
  <si>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</si>
  <si>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</si>
  <si>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</si>
  <si>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</si>
  <si>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</si>
  <si>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</si>
  <si>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</si>
  <si>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</si>
  <si>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</si>
  <si>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</si>
  <si>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</si>
  <si>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</si>
  <si>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</si>
  <si>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</si>
  <si>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中央市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</si>
  <si>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</si>
  <si>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</si>
  <si>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</si>
  <si>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</si>
  <si>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</si>
  <si>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</si>
  <si>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</si>
  <si>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</si>
  <si>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</si>
  <si>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</si>
  <si>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</si>
  <si>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多くの下水道施設は耐用年数を経過しておらず、また独自の処理施設を持っていないため、現時点では老朽化に係る維持管理上の問題は少ない。</t>
    <phoneticPr fontId="4"/>
  </si>
  <si>
    <t>　収益的収支比率、経費回収率共に、低い水準となっており、本来、使用料を充てるべきとされる汚水処理に係る費用について、使用料のみでは賄えていない状況となっている。
　地方債残高は、発行額の抑制により近年減少傾向にあるが、事業規模比率で比較すると類団平均値よりやや高い水準となっている。
　汚水処理原価は、類団平均値程度で推移しているが、平成26年度より上昇傾向にあるので、引き続き経費削減や水洗化率向上による有収水量増加等に努めていく。
　水洗化率は類似団体平均を大幅に上回っており良好である。</t>
    <rPh sb="123" eb="126">
      <t>ヘイキンチ</t>
    </rPh>
    <rPh sb="167" eb="169">
      <t>ヘイセイ</t>
    </rPh>
    <rPh sb="171" eb="172">
      <t>ネン</t>
    </rPh>
    <rPh sb="172" eb="173">
      <t>ド</t>
    </rPh>
    <rPh sb="175" eb="177">
      <t>ジョウショウ</t>
    </rPh>
    <rPh sb="177" eb="179">
      <t>ケイコウ</t>
    </rPh>
    <rPh sb="185" eb="186">
      <t>ヒ</t>
    </rPh>
    <rPh sb="187" eb="188">
      <t>ツヅ</t>
    </rPh>
    <rPh sb="189" eb="191">
      <t>ケイヒ</t>
    </rPh>
    <rPh sb="191" eb="193">
      <t>サクゲン</t>
    </rPh>
    <rPh sb="194" eb="197">
      <t>スイセンカ</t>
    </rPh>
    <rPh sb="197" eb="198">
      <t>リツ</t>
    </rPh>
    <rPh sb="198" eb="200">
      <t>コウジョウ</t>
    </rPh>
    <rPh sb="203" eb="205">
      <t>ユウシュウ</t>
    </rPh>
    <rPh sb="205" eb="207">
      <t>スイリョウ</t>
    </rPh>
    <rPh sb="207" eb="209">
      <t>ゾウカ</t>
    </rPh>
    <rPh sb="209" eb="210">
      <t>トウ</t>
    </rPh>
    <rPh sb="211" eb="212">
      <t>ツト</t>
    </rPh>
    <phoneticPr fontId="4"/>
  </si>
  <si>
    <t>　下水道未普及地域の解消のため、引き続き区域拡大を必要とされていることから、長期的に持続可能な経営ができるよう、計画的な投資を行っていく。
　なお、使用料については、公平で適正な負担水準を目指し、平成30年5月1日の使用分から改定を行う予定である。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</si>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</sst>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321472"/>
        <c:axId val="9372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93321472"/>
        <c:axId val="93729152"/>
      </c:lineChart>
      <c:dateAx>
        <c:axId val="93321472"/>
        <c:scaling>
          <c:orientation val="minMax"/>
        </c:scaling>
        <c:delete val="1"/>
        <c:axPos val="b"/>
        <c:numFmt formatCode="ge" sourceLinked="1"/>
        <c:majorTickMark val="none"/>
        <c:minorTickMark val="none"/>
        <c:tickLblPos val="none"/>
        <c:crossAx val="93729152"/>
        <c:crosses val="autoZero"/>
        <c:auto val="1"/>
        <c:lblOffset val="100"/>
        <c:baseTimeUnit val="years"/>
      </c:dateAx>
      <c:valAx>
        <c:axId val="9372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56.65</c:v>
                </c:pt>
                <c:pt idx="2">
                  <c:v>58.91</c:v>
                </c:pt>
                <c:pt idx="3">
                  <c:v>62.62</c:v>
                </c:pt>
                <c:pt idx="4">
                  <c:v>62.09</c:v>
                </c:pt>
              </c:numCache>
            </c:numRef>
          </c:val>
        </c:ser>
        <c:dLbls>
          <c:showLegendKey val="0"/>
          <c:showVal val="0"/>
          <c:showCatName val="0"/>
          <c:showSerName val="0"/>
          <c:showPercent val="0"/>
          <c:showBubbleSize val="0"/>
        </c:dLbls>
        <c:gapWidth val="150"/>
        <c:axId val="97655424"/>
        <c:axId val="9767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97655424"/>
        <c:axId val="97673984"/>
      </c:lineChart>
      <c:dateAx>
        <c:axId val="97655424"/>
        <c:scaling>
          <c:orientation val="minMax"/>
        </c:scaling>
        <c:delete val="1"/>
        <c:axPos val="b"/>
        <c:numFmt formatCode="ge" sourceLinked="1"/>
        <c:majorTickMark val="none"/>
        <c:minorTickMark val="none"/>
        <c:tickLblPos val="none"/>
        <c:crossAx val="97673984"/>
        <c:crosses val="autoZero"/>
        <c:auto val="1"/>
        <c:lblOffset val="100"/>
        <c:baseTimeUnit val="years"/>
      </c:dateAx>
      <c:valAx>
        <c:axId val="976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87.45</c:v>
                </c:pt>
                <c:pt idx="1">
                  <c:v>86.06</c:v>
                </c:pt>
                <c:pt idx="2">
                  <c:v>88.21</c:v>
                </c:pt>
                <c:pt idx="3">
                  <c:v>88.5</c:v>
                </c:pt>
                <c:pt idx="4">
                  <c:v>90.23</c:v>
                </c:pt>
              </c:numCache>
            </c:numRef>
          </c:val>
        </c:ser>
        <c:dLbls>
          <c:showLegendKey val="0"/>
          <c:showVal val="0"/>
          <c:showCatName val="0"/>
          <c:showSerName val="0"/>
          <c:showPercent val="0"/>
          <c:showBubbleSize val="0"/>
        </c:dLbls>
        <c:gapWidth val="150"/>
        <c:axId val="97712384"/>
        <c:axId val="977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97712384"/>
        <c:axId val="97718656"/>
      </c:lineChart>
      <c:dateAx>
        <c:axId val="97712384"/>
        <c:scaling>
          <c:orientation val="minMax"/>
        </c:scaling>
        <c:delete val="1"/>
        <c:axPos val="b"/>
        <c:numFmt formatCode="ge" sourceLinked="1"/>
        <c:majorTickMark val="none"/>
        <c:minorTickMark val="none"/>
        <c:tickLblPos val="none"/>
        <c:crossAx val="97718656"/>
        <c:crosses val="autoZero"/>
        <c:auto val="1"/>
        <c:lblOffset val="100"/>
        <c:baseTimeUnit val="years"/>
      </c:dateAx>
      <c:valAx>
        <c:axId val="977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66.599999999999994</c:v>
                </c:pt>
                <c:pt idx="1">
                  <c:v>72.91</c:v>
                </c:pt>
                <c:pt idx="2">
                  <c:v>74.41</c:v>
                </c:pt>
                <c:pt idx="3">
                  <c:v>71.06</c:v>
                </c:pt>
                <c:pt idx="4">
                  <c:v>66.55</c:v>
                </c:pt>
              </c:numCache>
            </c:numRef>
          </c:val>
        </c:ser>
        <c:dLbls>
          <c:showLegendKey val="0"/>
          <c:showVal val="0"/>
          <c:showCatName val="0"/>
          <c:showSerName val="0"/>
          <c:showPercent val="0"/>
          <c:showBubbleSize val="0"/>
        </c:dLbls>
        <c:gapWidth val="150"/>
        <c:axId val="93763456"/>
        <c:axId val="9376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763456"/>
        <c:axId val="93765632"/>
      </c:lineChart>
      <c:dateAx>
        <c:axId val="93763456"/>
        <c:scaling>
          <c:orientation val="minMax"/>
        </c:scaling>
        <c:delete val="1"/>
        <c:axPos val="b"/>
        <c:numFmt formatCode="ge" sourceLinked="1"/>
        <c:majorTickMark val="none"/>
        <c:minorTickMark val="none"/>
        <c:tickLblPos val="none"/>
        <c:crossAx val="93765632"/>
        <c:crosses val="autoZero"/>
        <c:auto val="1"/>
        <c:lblOffset val="100"/>
        <c:baseTimeUnit val="years"/>
      </c:dateAx>
      <c:valAx>
        <c:axId val="9376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114752"/>
        <c:axId val="9511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114752"/>
        <c:axId val="95116672"/>
      </c:lineChart>
      <c:dateAx>
        <c:axId val="95114752"/>
        <c:scaling>
          <c:orientation val="minMax"/>
        </c:scaling>
        <c:delete val="1"/>
        <c:axPos val="b"/>
        <c:numFmt formatCode="ge" sourceLinked="1"/>
        <c:majorTickMark val="none"/>
        <c:minorTickMark val="none"/>
        <c:tickLblPos val="none"/>
        <c:crossAx val="95116672"/>
        <c:crosses val="autoZero"/>
        <c:auto val="1"/>
        <c:lblOffset val="100"/>
        <c:baseTimeUnit val="years"/>
      </c:dateAx>
      <c:valAx>
        <c:axId val="951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39072"/>
        <c:axId val="963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39072"/>
        <c:axId val="96340992"/>
      </c:lineChart>
      <c:dateAx>
        <c:axId val="96339072"/>
        <c:scaling>
          <c:orientation val="minMax"/>
        </c:scaling>
        <c:delete val="1"/>
        <c:axPos val="b"/>
        <c:numFmt formatCode="ge" sourceLinked="1"/>
        <c:majorTickMark val="none"/>
        <c:minorTickMark val="none"/>
        <c:tickLblPos val="none"/>
        <c:crossAx val="96340992"/>
        <c:crosses val="autoZero"/>
        <c:auto val="1"/>
        <c:lblOffset val="100"/>
        <c:baseTimeUnit val="years"/>
      </c:dateAx>
      <c:valAx>
        <c:axId val="963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80032"/>
        <c:axId val="9638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80032"/>
        <c:axId val="96381952"/>
      </c:lineChart>
      <c:dateAx>
        <c:axId val="96380032"/>
        <c:scaling>
          <c:orientation val="minMax"/>
        </c:scaling>
        <c:delete val="1"/>
        <c:axPos val="b"/>
        <c:numFmt formatCode="ge" sourceLinked="1"/>
        <c:majorTickMark val="none"/>
        <c:minorTickMark val="none"/>
        <c:tickLblPos val="none"/>
        <c:crossAx val="96381952"/>
        <c:crosses val="autoZero"/>
        <c:auto val="1"/>
        <c:lblOffset val="100"/>
        <c:baseTimeUnit val="years"/>
      </c:dateAx>
      <c:valAx>
        <c:axId val="963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475200"/>
        <c:axId val="9747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475200"/>
        <c:axId val="97477376"/>
      </c:lineChart>
      <c:dateAx>
        <c:axId val="97475200"/>
        <c:scaling>
          <c:orientation val="minMax"/>
        </c:scaling>
        <c:delete val="1"/>
        <c:axPos val="b"/>
        <c:numFmt formatCode="ge" sourceLinked="1"/>
        <c:majorTickMark val="none"/>
        <c:minorTickMark val="none"/>
        <c:tickLblPos val="none"/>
        <c:crossAx val="97477376"/>
        <c:crosses val="autoZero"/>
        <c:auto val="1"/>
        <c:lblOffset val="100"/>
        <c:baseTimeUnit val="years"/>
      </c:dateAx>
      <c:valAx>
        <c:axId val="9747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1672.45</c:v>
                </c:pt>
                <c:pt idx="1">
                  <c:v>1482.92</c:v>
                </c:pt>
                <c:pt idx="2">
                  <c:v>1467.85</c:v>
                </c:pt>
                <c:pt idx="3">
                  <c:v>1336.89</c:v>
                </c:pt>
                <c:pt idx="4">
                  <c:v>1317.28</c:v>
                </c:pt>
              </c:numCache>
            </c:numRef>
          </c:val>
        </c:ser>
        <c:dLbls>
          <c:showLegendKey val="0"/>
          <c:showVal val="0"/>
          <c:showCatName val="0"/>
          <c:showSerName val="0"/>
          <c:showPercent val="0"/>
          <c:showBubbleSize val="0"/>
        </c:dLbls>
        <c:gapWidth val="150"/>
        <c:axId val="97495296"/>
        <c:axId val="9751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97495296"/>
        <c:axId val="97513856"/>
      </c:lineChart>
      <c:dateAx>
        <c:axId val="97495296"/>
        <c:scaling>
          <c:orientation val="minMax"/>
        </c:scaling>
        <c:delete val="1"/>
        <c:axPos val="b"/>
        <c:numFmt formatCode="ge" sourceLinked="1"/>
        <c:majorTickMark val="none"/>
        <c:minorTickMark val="none"/>
        <c:tickLblPos val="none"/>
        <c:crossAx val="97513856"/>
        <c:crosses val="autoZero"/>
        <c:auto val="1"/>
        <c:lblOffset val="100"/>
        <c:baseTimeUnit val="years"/>
      </c:dateAx>
      <c:valAx>
        <c:axId val="975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54.57</c:v>
                </c:pt>
                <c:pt idx="1">
                  <c:v>54.87</c:v>
                </c:pt>
                <c:pt idx="2">
                  <c:v>60.94</c:v>
                </c:pt>
                <c:pt idx="3">
                  <c:v>56.32</c:v>
                </c:pt>
                <c:pt idx="4">
                  <c:v>53.53</c:v>
                </c:pt>
              </c:numCache>
            </c:numRef>
          </c:val>
        </c:ser>
        <c:dLbls>
          <c:showLegendKey val="0"/>
          <c:showVal val="0"/>
          <c:showCatName val="0"/>
          <c:showSerName val="0"/>
          <c:showPercent val="0"/>
          <c:showBubbleSize val="0"/>
        </c:dLbls>
        <c:gapWidth val="150"/>
        <c:axId val="97542144"/>
        <c:axId val="975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97542144"/>
        <c:axId val="97544064"/>
      </c:lineChart>
      <c:dateAx>
        <c:axId val="97542144"/>
        <c:scaling>
          <c:orientation val="minMax"/>
        </c:scaling>
        <c:delete val="1"/>
        <c:axPos val="b"/>
        <c:numFmt formatCode="ge" sourceLinked="1"/>
        <c:majorTickMark val="none"/>
        <c:minorTickMark val="none"/>
        <c:tickLblPos val="none"/>
        <c:crossAx val="97544064"/>
        <c:crosses val="autoZero"/>
        <c:auto val="1"/>
        <c:lblOffset val="100"/>
        <c:baseTimeUnit val="years"/>
      </c:dateAx>
      <c:valAx>
        <c:axId val="975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205.44</c:v>
                </c:pt>
                <c:pt idx="1">
                  <c:v>205.6</c:v>
                </c:pt>
                <c:pt idx="2">
                  <c:v>188.61</c:v>
                </c:pt>
                <c:pt idx="3">
                  <c:v>208.86</c:v>
                </c:pt>
                <c:pt idx="4">
                  <c:v>217.38</c:v>
                </c:pt>
              </c:numCache>
            </c:numRef>
          </c:val>
        </c:ser>
        <c:dLbls>
          <c:showLegendKey val="0"/>
          <c:showVal val="0"/>
          <c:showCatName val="0"/>
          <c:showSerName val="0"/>
          <c:showPercent val="0"/>
          <c:showBubbleSize val="0"/>
        </c:dLbls>
        <c:gapWidth val="150"/>
        <c:axId val="97569792"/>
        <c:axId val="9757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97569792"/>
        <c:axId val="97576064"/>
      </c:lineChart>
      <c:dateAx>
        <c:axId val="97569792"/>
        <c:scaling>
          <c:orientation val="minMax"/>
        </c:scaling>
        <c:delete val="1"/>
        <c:axPos val="b"/>
        <c:numFmt formatCode="ge" sourceLinked="1"/>
        <c:majorTickMark val="none"/>
        <c:minorTickMark val="none"/>
        <c:tickLblPos val="none"/>
        <c:crossAx val="97576064"/>
        <c:crosses val="autoZero"/>
        <c:auto val="1"/>
        <c:lblOffset val="100"/>
        <c:baseTimeUnit val="years"/>
      </c:dateAx>
      <c:valAx>
        <c:axId val="9757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山梨県　中央市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124</v>
      </c>
      <c r="AE8" s="73"/>
      <c r="AF8" s="73"/>
      <c r="AG8" s="73"/>
      <c r="AH8" s="73"/>
      <c r="AI8" s="73"/>
      <c r="AJ8" s="73"/>
      <c r="AK8" s="4"/>
      <c r="AL8" s="67">
        <f>データ!S6</f>
        <v>30966</v>
      </c>
      <c r="AM8" s="67"/>
      <c r="AN8" s="67"/>
      <c r="AO8" s="67"/>
      <c r="AP8" s="67"/>
      <c r="AQ8" s="67"/>
      <c r="AR8" s="67"/>
      <c r="AS8" s="67"/>
      <c r="AT8" s="66">
        <f>データ!T6</f>
        <v>31.69</v>
      </c>
      <c r="AU8" s="66"/>
      <c r="AV8" s="66"/>
      <c r="AW8" s="66"/>
      <c r="AX8" s="66"/>
      <c r="AY8" s="66"/>
      <c r="AZ8" s="66"/>
      <c r="BA8" s="66"/>
      <c r="BB8" s="66">
        <f>データ!U6</f>
        <v>977.15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70.22</v>
      </c>
      <c r="Q10" s="66"/>
      <c r="R10" s="66"/>
      <c r="S10" s="66"/>
      <c r="T10" s="66"/>
      <c r="U10" s="66"/>
      <c r="V10" s="66"/>
      <c r="W10" s="66">
        <f>データ!Q6</f>
        <v>96.52</v>
      </c>
      <c r="X10" s="66"/>
      <c r="Y10" s="66"/>
      <c r="Z10" s="66"/>
      <c r="AA10" s="66"/>
      <c r="AB10" s="66"/>
      <c r="AC10" s="66"/>
      <c r="AD10" s="67">
        <f>データ!R6</f>
        <v>1944</v>
      </c>
      <c r="AE10" s="67"/>
      <c r="AF10" s="67"/>
      <c r="AG10" s="67"/>
      <c r="AH10" s="67"/>
      <c r="AI10" s="67"/>
      <c r="AJ10" s="67"/>
      <c r="AK10" s="2"/>
      <c r="AL10" s="67">
        <f>データ!V6</f>
        <v>21577</v>
      </c>
      <c r="AM10" s="67"/>
      <c r="AN10" s="67"/>
      <c r="AO10" s="67"/>
      <c r="AP10" s="67"/>
      <c r="AQ10" s="67"/>
      <c r="AR10" s="67"/>
      <c r="AS10" s="67"/>
      <c r="AT10" s="66">
        <f>データ!W6</f>
        <v>4.8499999999999996</v>
      </c>
      <c r="AU10" s="66"/>
      <c r="AV10" s="66"/>
      <c r="AW10" s="66"/>
      <c r="AX10" s="66"/>
      <c r="AY10" s="66"/>
      <c r="AZ10" s="66"/>
      <c r="BA10" s="66"/>
      <c r="BB10" s="66">
        <f>データ!X6</f>
        <v>4448.87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192147</v>
      </c>
      <c r="D6" s="33">
        <f t="shared" si="3"/>
        <v>47</v>
      </c>
      <c r="E6" s="33">
        <f t="shared" si="3"/>
        <v>17</v>
      </c>
      <c r="F6" s="33">
        <f t="shared" si="3"/>
        <v>1</v>
      </c>
      <c r="G6" s="33">
        <f t="shared" si="3"/>
        <v>0</v>
      </c>
      <c r="H6" s="33" t="str">
        <f t="shared" si="3"/>
        <v>山梨県　中央市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70.22</v>
      </c>
      <c r="Q6" s="34">
        <f t="shared" si="3"/>
        <v>96.52</v>
      </c>
      <c r="R6" s="34">
        <f t="shared" si="3"/>
        <v>1944</v>
      </c>
      <c r="S6" s="34">
        <f t="shared" si="3"/>
        <v>30966</v>
      </c>
      <c r="T6" s="34">
        <f t="shared" si="3"/>
        <v>31.69</v>
      </c>
      <c r="U6" s="34">
        <f t="shared" si="3"/>
        <v>977.15</v>
      </c>
      <c r="V6" s="34">
        <f t="shared" si="3"/>
        <v>21577</v>
      </c>
      <c r="W6" s="34">
        <f t="shared" si="3"/>
        <v>4.8499999999999996</v>
      </c>
      <c r="X6" s="34">
        <f t="shared" si="3"/>
        <v>4448.87</v>
      </c>
      <c r="Y6" s="35">
        <f>IF(Y7="",NA(),Y7)</f>
        <v>66.599999999999994</v>
      </c>
      <c r="Z6" s="35">
        <f t="shared" ref="Z6:AH6" si="4">IF(Z7="",NA(),Z7)</f>
        <v>72.91</v>
      </c>
      <c r="AA6" s="35">
        <f t="shared" si="4"/>
        <v>74.41</v>
      </c>
      <c r="AB6" s="35">
        <f t="shared" si="4"/>
        <v>71.06</v>
      </c>
      <c r="AC6" s="35">
        <f t="shared" si="4"/>
        <v>66.55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1672.45</v>
      </c>
      <c r="BG6" s="35">
        <f t="shared" ref="BG6:BO6" si="7">IF(BG7="",NA(),BG7)</f>
        <v>1482.92</v>
      </c>
      <c r="BH6" s="35">
        <f t="shared" si="7"/>
        <v>1467.85</v>
      </c>
      <c r="BI6" s="35">
        <f t="shared" si="7"/>
        <v>1336.89</v>
      </c>
      <c r="BJ6" s="35">
        <f t="shared" si="7"/>
        <v>1317.28</v>
      </c>
      <c r="BK6" s="35">
        <f t="shared" si="7"/>
        <v>1273.52</v>
      </c>
      <c r="BL6" s="35">
        <f t="shared" si="7"/>
        <v>1209.95</v>
      </c>
      <c r="BM6" s="35">
        <f t="shared" si="7"/>
        <v>1136.5</v>
      </c>
      <c r="BN6" s="35">
        <f t="shared" si="7"/>
        <v>1118.56</v>
      </c>
      <c r="BO6" s="35">
        <f t="shared" si="7"/>
        <v>1111.31</v>
      </c>
      <c r="BP6" s="34" t="str">
        <f>IF(BP7="","",IF(BP7="-","【-】","【"&amp;SUBSTITUTE(TEXT(BP7,"#,##0.00"),"-","△")&amp;"】"))</f>
        <v>【728.30】</v>
      </c>
      <c r="BQ6" s="35">
        <f>IF(BQ7="",NA(),BQ7)</f>
        <v>54.57</v>
      </c>
      <c r="BR6" s="35">
        <f t="shared" ref="BR6:BZ6" si="8">IF(BR7="",NA(),BR7)</f>
        <v>54.87</v>
      </c>
      <c r="BS6" s="35">
        <f t="shared" si="8"/>
        <v>60.94</v>
      </c>
      <c r="BT6" s="35">
        <f t="shared" si="8"/>
        <v>56.32</v>
      </c>
      <c r="BU6" s="35">
        <f t="shared" si="8"/>
        <v>53.53</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205.44</v>
      </c>
      <c r="CC6" s="35">
        <f t="shared" ref="CC6:CK6" si="9">IF(CC7="",NA(),CC7)</f>
        <v>205.6</v>
      </c>
      <c r="CD6" s="35">
        <f t="shared" si="9"/>
        <v>188.61</v>
      </c>
      <c r="CE6" s="35">
        <f t="shared" si="9"/>
        <v>208.86</v>
      </c>
      <c r="CF6" s="35">
        <f t="shared" si="9"/>
        <v>217.38</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f t="shared" ref="CN6:CV6" si="10">IF(CN7="",NA(),CN7)</f>
        <v>56.65</v>
      </c>
      <c r="CO6" s="35">
        <f t="shared" si="10"/>
        <v>58.91</v>
      </c>
      <c r="CP6" s="35">
        <f t="shared" si="10"/>
        <v>62.62</v>
      </c>
      <c r="CQ6" s="35">
        <f t="shared" si="10"/>
        <v>62.09</v>
      </c>
      <c r="CR6" s="35">
        <f t="shared" si="10"/>
        <v>55.41</v>
      </c>
      <c r="CS6" s="35">
        <f t="shared" si="10"/>
        <v>55.81</v>
      </c>
      <c r="CT6" s="35">
        <f t="shared" si="10"/>
        <v>54.44</v>
      </c>
      <c r="CU6" s="35">
        <f t="shared" si="10"/>
        <v>54.67</v>
      </c>
      <c r="CV6" s="35">
        <f t="shared" si="10"/>
        <v>53.51</v>
      </c>
      <c r="CW6" s="34" t="str">
        <f>IF(CW7="","",IF(CW7="-","【-】","【"&amp;SUBSTITUTE(TEXT(CW7,"#,##0.00"),"-","△")&amp;"】"))</f>
        <v>【60.09】</v>
      </c>
      <c r="CX6" s="35">
        <f>IF(CX7="",NA(),CX7)</f>
        <v>87.45</v>
      </c>
      <c r="CY6" s="35">
        <f t="shared" ref="CY6:DG6" si="11">IF(CY7="",NA(),CY7)</f>
        <v>86.06</v>
      </c>
      <c r="CZ6" s="35">
        <f t="shared" si="11"/>
        <v>88.21</v>
      </c>
      <c r="DA6" s="35">
        <f t="shared" si="11"/>
        <v>88.5</v>
      </c>
      <c r="DB6" s="35">
        <f t="shared" si="11"/>
        <v>90.23</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192147</v>
      </c>
      <c r="D7" s="37">
        <v>47</v>
      </c>
      <c r="E7" s="37">
        <v>17</v>
      </c>
      <c r="F7" s="37">
        <v>1</v>
      </c>
      <c r="G7" s="37">
        <v>0</v>
      </c>
      <c r="H7" s="37" t="s">
        <v>109</v>
      </c>
      <c r="I7" s="37" t="s">
        <v>110</v>
      </c>
      <c r="J7" s="37" t="s">
        <v>111</v>
      </c>
      <c r="K7" s="37" t="s">
        <v>112</v>
      </c>
      <c r="L7" s="37" t="s">
        <v>113</v>
      </c>
      <c r="M7" s="37"/>
      <c r="N7" s="38" t="s">
        <v>114</v>
      </c>
      <c r="O7" s="38" t="s">
        <v>115</v>
      </c>
      <c r="P7" s="38">
        <v>70.22</v>
      </c>
      <c r="Q7" s="38">
        <v>96.52</v>
      </c>
      <c r="R7" s="38">
        <v>1944</v>
      </c>
      <c r="S7" s="38">
        <v>30966</v>
      </c>
      <c r="T7" s="38">
        <v>31.69</v>
      </c>
      <c r="U7" s="38">
        <v>977.15</v>
      </c>
      <c r="V7" s="38">
        <v>21577</v>
      </c>
      <c r="W7" s="38">
        <v>4.8499999999999996</v>
      </c>
      <c r="X7" s="38">
        <v>4448.87</v>
      </c>
      <c r="Y7" s="38">
        <v>66.599999999999994</v>
      </c>
      <c r="Z7" s="38">
        <v>72.91</v>
      </c>
      <c r="AA7" s="38">
        <v>74.41</v>
      </c>
      <c r="AB7" s="38">
        <v>71.06</v>
      </c>
      <c r="AC7" s="38">
        <v>66.55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1672.45</v>
      </c>
      <c r="BG7" s="38">
        <v>1482.92</v>
      </c>
      <c r="BH7" s="38">
        <v>1467.85</v>
      </c>
      <c r="BI7" s="38">
        <v>1336.89</v>
      </c>
      <c r="BJ7" s="38">
        <v>1317.28</v>
      </c>
      <c r="BK7" s="38">
        <v>1273.52</v>
      </c>
      <c r="BL7" s="38">
        <v>1209.95</v>
      </c>
      <c r="BM7" s="38">
        <v>1136.5</v>
      </c>
      <c r="BN7" s="38">
        <v>1118.56</v>
      </c>
      <c r="BO7" s="38">
        <v>1111.31</v>
      </c>
      <c r="BP7" s="38">
        <v>728.3</v>
      </c>
      <c r="BQ7" s="38">
        <v>54.57</v>
      </c>
      <c r="BR7" s="38">
        <v>54.87</v>
      </c>
      <c r="BS7" s="38">
        <v>60.94</v>
      </c>
      <c r="BT7" s="38">
        <v>56.32</v>
      </c>
      <c r="BU7" s="38">
        <v>53.53</v>
      </c>
      <c r="BV7" s="38">
        <v>67.849999999999994</v>
      </c>
      <c r="BW7" s="38">
        <v>69.48</v>
      </c>
      <c r="BX7" s="38">
        <v>71.650000000000006</v>
      </c>
      <c r="BY7" s="38">
        <v>72.33</v>
      </c>
      <c r="BZ7" s="38">
        <v>75.540000000000006</v>
      </c>
      <c r="CA7" s="38">
        <v>100.04</v>
      </c>
      <c r="CB7" s="38">
        <v>205.44</v>
      </c>
      <c r="CC7" s="38">
        <v>205.6</v>
      </c>
      <c r="CD7" s="38">
        <v>188.61</v>
      </c>
      <c r="CE7" s="38">
        <v>208.86</v>
      </c>
      <c r="CF7" s="38">
        <v>217.38</v>
      </c>
      <c r="CG7" s="38">
        <v>224.94</v>
      </c>
      <c r="CH7" s="38">
        <v>220.67</v>
      </c>
      <c r="CI7" s="38">
        <v>217.82</v>
      </c>
      <c r="CJ7" s="38">
        <v>215.28</v>
      </c>
      <c r="CK7" s="38">
        <v>207.96</v>
      </c>
      <c r="CL7" s="38">
        <v>137.82</v>
      </c>
      <c r="CM7" s="38" t="s">
        <v>114</v>
      </c>
      <c r="CN7" s="38">
        <v>56.65</v>
      </c>
      <c r="CO7" s="38">
        <v>58.91</v>
      </c>
      <c r="CP7" s="38">
        <v>62.62</v>
      </c>
      <c r="CQ7" s="38">
        <v>62.09</v>
      </c>
      <c r="CR7" s="38">
        <v>55.41</v>
      </c>
      <c r="CS7" s="38">
        <v>55.81</v>
      </c>
      <c r="CT7" s="38">
        <v>54.44</v>
      </c>
      <c r="CU7" s="38">
        <v>54.67</v>
      </c>
      <c r="CV7" s="38">
        <v>53.51</v>
      </c>
      <c r="CW7" s="38">
        <v>60.09</v>
      </c>
      <c r="CX7" s="38">
        <v>87.45</v>
      </c>
      <c r="CY7" s="38">
        <v>86.06</v>
      </c>
      <c r="CZ7" s="38">
        <v>88.21</v>
      </c>
      <c r="DA7" s="38">
        <v>88.5</v>
      </c>
      <c r="DB7" s="38">
        <v>90.23</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2018-01-30T07:32:38Z</cp:lastPrinted>
  <dcterms:created xsi:type="dcterms:W3CDTF">2017-12-25T02:07:44Z</dcterms:created>
  <dcterms:modified xsi:type="dcterms:W3CDTF">2018-02-27T04:29:02Z</dcterms:modified>
</cp:coreProperties>
</file>