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1910" yWindow="-30" windowWidth="12120" windowHeight="1164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<sst xmlns="http://schemas.openxmlformats.org/spreadsheetml/2006/main" count="237" uniqueCount="124">
  <si>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</si>
  <si>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</si>
  <si>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</si>
  <si>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</si>
  <si>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</si>
  <si>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</si>
  <si>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</si>
  <si>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</si>
  <si>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</si>
  <si>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</si>
  <si>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</si>
  <si>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</si>
  <si>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</si>
  <si>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</si>
  <si>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</si>
  <si>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</si>
  <si>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</si>
  <si>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</si>
  <si>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</si>
  <si>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</si>
  <si>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</si>
  <si>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</si>
  <si>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</si>
  <si>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</si>
  <si>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</si>
  <si>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</si>
  <si>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</si>
  <si>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</si>
  <si>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</si>
  <si>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</si>
  <si>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</si>
  <si>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</si>
  <si>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</si>
  <si>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</si>
  <si>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</si>
  <si>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</si>
  <si>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</si>
  <si>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</si>
  <si>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</si>
  <si>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</si>
  <si>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</si>
  <si>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</si>
  <si>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</si>
  <si>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</si>
  <si>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</si>
  <si>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</si>
  <si>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</si>
  <si>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</si>
  <si>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</si>
  <si>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</si>
  <si>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</si>
  <si>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</si>
  <si>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</si>
  <si>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</si>
  <si>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</si>
  <si>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</si>
  <si>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</si>
  <si>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</si>
  <si>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</si>
  <si>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</si>
  <si>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</si>
  <si>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</si>
  <si>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</si>
  <si>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</si>
  <si>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</si>
  <si>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</si>
  <si>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</si>
  <si>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</si>
  <si>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</si>
  <si>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</si>
  <si>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</si>
  <si>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</si>
  <si>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</si>
  <si>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</si>
  <si>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</si>
  <si>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</si>
  <si>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</si>
  <si>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</si>
  <si>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</si>
  <si>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</si>
  <si>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</si>
  <si>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</si>
  <si>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</si>
  <si>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</si>
  <si>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</si>
  <si>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</si>
  <si>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</si>
  <si>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</si>
  <si>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</si>
  <si>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</si>
  <si>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</si>
  <si>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</si>
  <si>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</si>
  <si>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</si>
  <si>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</si>
  <si>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</si>
  <si>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</si>
  <si>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</si>
  <si>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</si>
  <si>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</si>
  <si>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</si>
  <si>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</si>
  <si>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</si>
  <si>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</si>
  <si>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</si>
  <si>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</si>
  <si>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</si>
  <si>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</si>
  <si>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笛吹市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</si>
  <si>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</si>
  <si>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</si>
  <si>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</si>
  <si>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</si>
  <si>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</si>
  <si>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</si>
  <si>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</si>
  <si>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</si>
  <si>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</si>
  <si>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</si>
  <si>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</si>
  <si>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</si>
  <si>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①収益的収支比率については平均値を上回ってはいるものの年度により増減が大きく安定した運営とは言えない。これは、事業規模自体が非常に小さいため、修繕等の発生が1件有るか無いかにより率に影響を与えてしまうためである。
　一見すると収益比率は100％を大きく超える年もあり、安心できる数値に見えるが、⑤料金回収率を見ると、回収率が100％を大きく下回っているため、施設の維持管理経費は、そのほとんどが一般会計からの繰入金によって運営されていることがわかる。これでは決して健全性が保たれているとは言えない状況であり、このことは④企業債残高給水収益比率からも、料金の徴収額が低いことがわかる。　
　効率性については⑦施設利用率⑧有収率ともに、平均値よりも高い水準を保っている。
</t>
    <rPh sb="114" eb="116">
      <t>シュウエキ</t>
    </rPh>
    <rPh sb="116" eb="118">
      <t>ヒリツ</t>
    </rPh>
    <rPh sb="124" eb="125">
      <t>オオ</t>
    </rPh>
    <rPh sb="127" eb="128">
      <t>コ</t>
    </rPh>
    <rPh sb="135" eb="137">
      <t>アンシン</t>
    </rPh>
    <rPh sb="140" eb="142">
      <t>スウチ</t>
    </rPh>
    <rPh sb="143" eb="144">
      <t>ミ</t>
    </rPh>
    <rPh sb="159" eb="161">
      <t>カイシュウ</t>
    </rPh>
    <rPh sb="161" eb="162">
      <t>リツ</t>
    </rPh>
    <rPh sb="230" eb="231">
      <t>ケッ</t>
    </rPh>
    <phoneticPr fontId="4"/>
  </si>
  <si>
    <t>　簡易水道事業については、今後、企業会計への移行を予定している。
　本来なら独立採算を目指さなければならないところであるが、地域的にごく限られた過疎化の進んだ僻地なため、採算を考えた料金改定は非常に難しいと思われる。今般、平成30年度より上水道料金の改定を受け、簡易水道事業に於いても同率での料金改定を行ない、また平成34年度にも再度改定を行なう予定である。しかしそれを持ってしても充分な収益とはいえないが、山間地ゆえ、使用料が上がると簡易水道を利用してもらえなくなる恐れもあるため、状況を観察しながらの料金設定を考えていく必要がある。
　また、近隣との連携も地理的に困難な施設なため広域化も難しいが、今後効率化・合理化が図れる部分があるか研究していきたい。</t>
    <rPh sb="72" eb="75">
      <t>カソカ</t>
    </rPh>
    <rPh sb="76" eb="77">
      <t>スス</t>
    </rPh>
    <rPh sb="108" eb="110">
      <t>コンパン</t>
    </rPh>
    <rPh sb="111" eb="113">
      <t>ヘイセイ</t>
    </rPh>
    <rPh sb="115" eb="117">
      <t>ネンド</t>
    </rPh>
    <rPh sb="119" eb="121">
      <t>ジョウスイ</t>
    </rPh>
    <rPh sb="121" eb="122">
      <t>ドウ</t>
    </rPh>
    <rPh sb="122" eb="124">
      <t>リョウキン</t>
    </rPh>
    <rPh sb="125" eb="127">
      <t>カイテイ</t>
    </rPh>
    <rPh sb="128" eb="129">
      <t>ウ</t>
    </rPh>
    <rPh sb="131" eb="133">
      <t>カンイ</t>
    </rPh>
    <rPh sb="133" eb="135">
      <t>スイドウ</t>
    </rPh>
    <rPh sb="135" eb="137">
      <t>ジギョウ</t>
    </rPh>
    <rPh sb="138" eb="139">
      <t>オ</t>
    </rPh>
    <rPh sb="142" eb="144">
      <t>ドウリツ</t>
    </rPh>
    <rPh sb="146" eb="148">
      <t>リョウキン</t>
    </rPh>
    <rPh sb="148" eb="150">
      <t>カイテイ</t>
    </rPh>
    <rPh sb="151" eb="152">
      <t>オコ</t>
    </rPh>
    <rPh sb="157" eb="159">
      <t>ヘイセイ</t>
    </rPh>
    <rPh sb="161" eb="163">
      <t>ネンド</t>
    </rPh>
    <rPh sb="165" eb="167">
      <t>サイド</t>
    </rPh>
    <rPh sb="167" eb="169">
      <t>カイテイ</t>
    </rPh>
    <rPh sb="170" eb="171">
      <t>オコ</t>
    </rPh>
    <rPh sb="173" eb="175">
      <t>ヨテイ</t>
    </rPh>
    <rPh sb="185" eb="186">
      <t>モ</t>
    </rPh>
    <rPh sb="191" eb="193">
      <t>ジュウブン</t>
    </rPh>
    <rPh sb="194" eb="196">
      <t>シュウエキ</t>
    </rPh>
    <rPh sb="204" eb="206">
      <t>サンカン</t>
    </rPh>
    <rPh sb="206" eb="207">
      <t>チ</t>
    </rPh>
    <rPh sb="210" eb="212">
      <t>シヨウ</t>
    </rPh>
    <rPh sb="212" eb="213">
      <t>リョウ</t>
    </rPh>
    <rPh sb="214" eb="215">
      <t>ア</t>
    </rPh>
    <rPh sb="218" eb="220">
      <t>カンイ</t>
    </rPh>
    <rPh sb="220" eb="222">
      <t>スイドウ</t>
    </rPh>
    <rPh sb="223" eb="225">
      <t>リヨウ</t>
    </rPh>
    <rPh sb="234" eb="235">
      <t>オソ</t>
    </rPh>
    <rPh sb="242" eb="244">
      <t>ジョウキョウ</t>
    </rPh>
    <rPh sb="245" eb="247">
      <t>カンサツ</t>
    </rPh>
    <rPh sb="252" eb="254">
      <t>リョウキン</t>
    </rPh>
    <rPh sb="254" eb="256">
      <t>セッテイ</t>
    </rPh>
    <rPh sb="257" eb="258">
      <t>カンガ</t>
    </rPh>
    <rPh sb="262" eb="264">
      <t>ヒツヨウ</t>
    </rPh>
    <rPh sb="287" eb="289">
      <t>シセツ</t>
    </rPh>
    <rPh sb="292" eb="295">
      <t>コウイキカ</t>
    </rPh>
    <rPh sb="296" eb="297">
      <t>ムズカ</t>
    </rPh>
    <rPh sb="301" eb="303">
      <t>コンゴ</t>
    </rPh>
    <rPh sb="303" eb="306">
      <t>コウリツカ</t>
    </rPh>
    <rPh sb="307" eb="310">
      <t>ゴウリカ</t>
    </rPh>
    <rPh sb="311" eb="312">
      <t>ハカ</t>
    </rPh>
    <rPh sb="314" eb="316">
      <t>ブブン</t>
    </rPh>
    <rPh sb="320" eb="322">
      <t>ケンキュウ</t>
    </rPh>
    <phoneticPr fontId="4"/>
  </si>
  <si>
    <t>　管路更新率については、類似団体平均値でみると現状、⑦施設利用率、⑧有収率ともに高い水準を保っているため、あまり費用をかけていない状況である。
　しかし、今後、人口減少・老朽化に伴い、施設利用率、有収率ともに下がってくることも予想されるため、中長期計画を策定するなど、将来を見据えた更新計画を作る必要がある。</t>
    <rPh sb="12" eb="14">
      <t>ルイジ</t>
    </rPh>
    <rPh sb="14" eb="16">
      <t>ダンタイ</t>
    </rPh>
    <rPh sb="16" eb="18">
      <t>ヘイキン</t>
    </rPh>
    <rPh sb="18" eb="19">
      <t>チ</t>
    </rPh>
    <rPh sb="80" eb="82">
      <t>ジンコウ</t>
    </rPh>
    <rPh sb="82" eb="84">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</si>
</sst>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1.07</c:v>
                </c:pt>
                <c:pt idx="1">
                  <c:v>0</c:v>
                </c:pt>
                <c:pt idx="2">
                  <c:v>0</c:v>
                </c:pt>
                <c:pt idx="3">
                  <c:v>0</c:v>
                </c:pt>
                <c:pt idx="4">
                  <c:v>0</c:v>
                </c:pt>
              </c:numCache>
            </c:numRef>
          </c:val>
        </c:ser>
        <c:dLbls>
          <c:showLegendKey val="0"/>
          <c:showVal val="0"/>
          <c:showCatName val="0"/>
          <c:showSerName val="0"/>
          <c:showPercent val="0"/>
          <c:showBubbleSize val="0"/>
        </c:dLbls>
        <c:gapWidth val="150"/>
        <c:axId val="103556608"/>
        <c:axId val="10355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103556608"/>
        <c:axId val="103558528"/>
      </c:lineChart>
      <c:dateAx>
        <c:axId val="103556608"/>
        <c:scaling>
          <c:orientation val="minMax"/>
        </c:scaling>
        <c:delete val="1"/>
        <c:axPos val="b"/>
        <c:numFmt formatCode="ge" sourceLinked="1"/>
        <c:majorTickMark val="none"/>
        <c:minorTickMark val="none"/>
        <c:tickLblPos val="none"/>
        <c:crossAx val="103558528"/>
        <c:crosses val="autoZero"/>
        <c:auto val="1"/>
        <c:lblOffset val="100"/>
        <c:baseTimeUnit val="years"/>
      </c:dateAx>
      <c:valAx>
        <c:axId val="10355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120.97</c:v>
                </c:pt>
                <c:pt idx="1">
                  <c:v>96.24</c:v>
                </c:pt>
                <c:pt idx="2">
                  <c:v>140.22999999999999</c:v>
                </c:pt>
                <c:pt idx="3">
                  <c:v>96.62</c:v>
                </c:pt>
                <c:pt idx="4">
                  <c:v>107.21</c:v>
                </c:pt>
              </c:numCache>
            </c:numRef>
          </c:val>
        </c:ser>
        <c:dLbls>
          <c:showLegendKey val="0"/>
          <c:showVal val="0"/>
          <c:showCatName val="0"/>
          <c:showSerName val="0"/>
          <c:showPercent val="0"/>
          <c:showBubbleSize val="0"/>
        </c:dLbls>
        <c:gapWidth val="150"/>
        <c:axId val="103609472"/>
        <c:axId val="10361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103609472"/>
        <c:axId val="103611392"/>
      </c:lineChart>
      <c:dateAx>
        <c:axId val="103609472"/>
        <c:scaling>
          <c:orientation val="minMax"/>
        </c:scaling>
        <c:delete val="1"/>
        <c:axPos val="b"/>
        <c:numFmt formatCode="ge" sourceLinked="1"/>
        <c:majorTickMark val="none"/>
        <c:minorTickMark val="none"/>
        <c:tickLblPos val="none"/>
        <c:crossAx val="103611392"/>
        <c:crosses val="autoZero"/>
        <c:auto val="1"/>
        <c:lblOffset val="100"/>
        <c:baseTimeUnit val="years"/>
      </c:dateAx>
      <c:valAx>
        <c:axId val="10361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518976"/>
        <c:axId val="10352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518976"/>
        <c:axId val="103520896"/>
      </c:lineChart>
      <c:dateAx>
        <c:axId val="103518976"/>
        <c:scaling>
          <c:orientation val="minMax"/>
        </c:scaling>
        <c:delete val="1"/>
        <c:axPos val="b"/>
        <c:numFmt formatCode="ge" sourceLinked="1"/>
        <c:majorTickMark val="none"/>
        <c:minorTickMark val="none"/>
        <c:tickLblPos val="none"/>
        <c:crossAx val="103520896"/>
        <c:crosses val="autoZero"/>
        <c:auto val="1"/>
        <c:lblOffset val="100"/>
        <c:baseTimeUnit val="years"/>
      </c:dateAx>
      <c:valAx>
        <c:axId val="10352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1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812736"/>
        <c:axId val="10783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812736"/>
        <c:axId val="107835392"/>
      </c:lineChart>
      <c:dateAx>
        <c:axId val="107812736"/>
        <c:scaling>
          <c:orientation val="minMax"/>
        </c:scaling>
        <c:delete val="1"/>
        <c:axPos val="b"/>
        <c:numFmt formatCode="ge" sourceLinked="1"/>
        <c:majorTickMark val="none"/>
        <c:minorTickMark val="none"/>
        <c:tickLblPos val="none"/>
        <c:crossAx val="107835392"/>
        <c:crosses val="autoZero"/>
        <c:auto val="1"/>
        <c:lblOffset val="100"/>
        <c:baseTimeUnit val="years"/>
      </c:dateAx>
      <c:valAx>
        <c:axId val="10783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1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862272"/>
        <c:axId val="10786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862272"/>
        <c:axId val="107864448"/>
      </c:lineChart>
      <c:dateAx>
        <c:axId val="107862272"/>
        <c:scaling>
          <c:orientation val="minMax"/>
        </c:scaling>
        <c:delete val="1"/>
        <c:axPos val="b"/>
        <c:numFmt formatCode="ge" sourceLinked="1"/>
        <c:majorTickMark val="none"/>
        <c:minorTickMark val="none"/>
        <c:tickLblPos val="none"/>
        <c:crossAx val="107864448"/>
        <c:crosses val="autoZero"/>
        <c:auto val="1"/>
        <c:lblOffset val="100"/>
        <c:baseTimeUnit val="years"/>
      </c:dateAx>
      <c:valAx>
        <c:axId val="10786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6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006656"/>
        <c:axId val="11000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006656"/>
        <c:axId val="110008576"/>
      </c:lineChart>
      <c:dateAx>
        <c:axId val="110006656"/>
        <c:scaling>
          <c:orientation val="minMax"/>
        </c:scaling>
        <c:delete val="1"/>
        <c:axPos val="b"/>
        <c:numFmt formatCode="ge" sourceLinked="1"/>
        <c:majorTickMark val="none"/>
        <c:minorTickMark val="none"/>
        <c:tickLblPos val="none"/>
        <c:crossAx val="110008576"/>
        <c:crosses val="autoZero"/>
        <c:auto val="1"/>
        <c:lblOffset val="100"/>
        <c:baseTimeUnit val="years"/>
      </c:dateAx>
      <c:valAx>
        <c:axId val="11000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0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861.6</c:v>
                </c:pt>
                <c:pt idx="1">
                  <c:v>777.8</c:v>
                </c:pt>
                <c:pt idx="2">
                  <c:v>631.55999999999995</c:v>
                </c:pt>
                <c:pt idx="3">
                  <c:v>506.02</c:v>
                </c:pt>
                <c:pt idx="4">
                  <c:v>373.31</c:v>
                </c:pt>
              </c:numCache>
            </c:numRef>
          </c:val>
        </c:ser>
        <c:dLbls>
          <c:showLegendKey val="0"/>
          <c:showVal val="0"/>
          <c:showCatName val="0"/>
          <c:showSerName val="0"/>
          <c:showPercent val="0"/>
          <c:showBubbleSize val="0"/>
        </c:dLbls>
        <c:gapWidth val="150"/>
        <c:axId val="110108672"/>
        <c:axId val="11011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110108672"/>
        <c:axId val="110110592"/>
      </c:lineChart>
      <c:dateAx>
        <c:axId val="110108672"/>
        <c:scaling>
          <c:orientation val="minMax"/>
        </c:scaling>
        <c:delete val="1"/>
        <c:axPos val="b"/>
        <c:numFmt formatCode="ge" sourceLinked="1"/>
        <c:majorTickMark val="none"/>
        <c:minorTickMark val="none"/>
        <c:tickLblPos val="none"/>
        <c:crossAx val="110110592"/>
        <c:crosses val="autoZero"/>
        <c:auto val="1"/>
        <c:lblOffset val="100"/>
        <c:baseTimeUnit val="years"/>
      </c:dateAx>
      <c:valAx>
        <c:axId val="11011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0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22.95</c:v>
                </c:pt>
                <c:pt idx="1">
                  <c:v>32.92</c:v>
                </c:pt>
                <c:pt idx="2">
                  <c:v>28.45</c:v>
                </c:pt>
                <c:pt idx="3">
                  <c:v>27.48</c:v>
                </c:pt>
                <c:pt idx="4">
                  <c:v>28.18</c:v>
                </c:pt>
              </c:numCache>
            </c:numRef>
          </c:val>
        </c:ser>
        <c:dLbls>
          <c:showLegendKey val="0"/>
          <c:showVal val="0"/>
          <c:showCatName val="0"/>
          <c:showSerName val="0"/>
          <c:showPercent val="0"/>
          <c:showBubbleSize val="0"/>
        </c:dLbls>
        <c:gapWidth val="150"/>
        <c:axId val="110123264"/>
        <c:axId val="11014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110123264"/>
        <c:axId val="110145920"/>
      </c:lineChart>
      <c:dateAx>
        <c:axId val="110123264"/>
        <c:scaling>
          <c:orientation val="minMax"/>
        </c:scaling>
        <c:delete val="1"/>
        <c:axPos val="b"/>
        <c:numFmt formatCode="ge" sourceLinked="1"/>
        <c:majorTickMark val="none"/>
        <c:minorTickMark val="none"/>
        <c:tickLblPos val="none"/>
        <c:crossAx val="110145920"/>
        <c:crosses val="autoZero"/>
        <c:auto val="1"/>
        <c:lblOffset val="100"/>
        <c:baseTimeUnit val="years"/>
      </c:dateAx>
      <c:valAx>
        <c:axId val="11014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2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195.85</c:v>
                </c:pt>
                <c:pt idx="1">
                  <c:v>136.06</c:v>
                </c:pt>
                <c:pt idx="2">
                  <c:v>161.91999999999999</c:v>
                </c:pt>
                <c:pt idx="3">
                  <c:v>166.97</c:v>
                </c:pt>
                <c:pt idx="4">
                  <c:v>162.61000000000001</c:v>
                </c:pt>
              </c:numCache>
            </c:numRef>
          </c:val>
        </c:ser>
        <c:dLbls>
          <c:showLegendKey val="0"/>
          <c:showVal val="0"/>
          <c:showCatName val="0"/>
          <c:showSerName val="0"/>
          <c:showPercent val="0"/>
          <c:showBubbleSize val="0"/>
        </c:dLbls>
        <c:gapWidth val="150"/>
        <c:axId val="100279808"/>
        <c:axId val="10028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100279808"/>
        <c:axId val="100281728"/>
      </c:lineChart>
      <c:dateAx>
        <c:axId val="100279808"/>
        <c:scaling>
          <c:orientation val="minMax"/>
        </c:scaling>
        <c:delete val="1"/>
        <c:axPos val="b"/>
        <c:numFmt formatCode="ge" sourceLinked="1"/>
        <c:majorTickMark val="none"/>
        <c:minorTickMark val="none"/>
        <c:tickLblPos val="none"/>
        <c:crossAx val="100281728"/>
        <c:crosses val="autoZero"/>
        <c:auto val="1"/>
        <c:lblOffset val="100"/>
        <c:baseTimeUnit val="years"/>
      </c:dateAx>
      <c:valAx>
        <c:axId val="1002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67.92</c:v>
                </c:pt>
                <c:pt idx="1">
                  <c:v>65.849999999999994</c:v>
                </c:pt>
                <c:pt idx="2">
                  <c:v>60.4</c:v>
                </c:pt>
                <c:pt idx="3">
                  <c:v>62.11</c:v>
                </c:pt>
                <c:pt idx="4">
                  <c:v>49.91</c:v>
                </c:pt>
              </c:numCache>
            </c:numRef>
          </c:val>
        </c:ser>
        <c:dLbls>
          <c:showLegendKey val="0"/>
          <c:showVal val="0"/>
          <c:showCatName val="0"/>
          <c:showSerName val="0"/>
          <c:showPercent val="0"/>
          <c:showBubbleSize val="0"/>
        </c:dLbls>
        <c:gapWidth val="150"/>
        <c:axId val="100312192"/>
        <c:axId val="10031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100312192"/>
        <c:axId val="100314112"/>
      </c:lineChart>
      <c:dateAx>
        <c:axId val="100312192"/>
        <c:scaling>
          <c:orientation val="minMax"/>
        </c:scaling>
        <c:delete val="1"/>
        <c:axPos val="b"/>
        <c:numFmt formatCode="ge" sourceLinked="1"/>
        <c:majorTickMark val="none"/>
        <c:minorTickMark val="none"/>
        <c:tickLblPos val="none"/>
        <c:crossAx val="100314112"/>
        <c:crosses val="autoZero"/>
        <c:auto val="1"/>
        <c:lblOffset val="100"/>
        <c:baseTimeUnit val="years"/>
      </c:dateAx>
      <c:valAx>
        <c:axId val="10031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1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88.9</c:v>
                </c:pt>
                <c:pt idx="1">
                  <c:v>89.24</c:v>
                </c:pt>
                <c:pt idx="2">
                  <c:v>90.46</c:v>
                </c:pt>
                <c:pt idx="3">
                  <c:v>89.99</c:v>
                </c:pt>
                <c:pt idx="4">
                  <c:v>92.57</c:v>
                </c:pt>
              </c:numCache>
            </c:numRef>
          </c:val>
        </c:ser>
        <c:dLbls>
          <c:showLegendKey val="0"/>
          <c:showVal val="0"/>
          <c:showCatName val="0"/>
          <c:showSerName val="0"/>
          <c:showPercent val="0"/>
          <c:showBubbleSize val="0"/>
        </c:dLbls>
        <c:gapWidth val="150"/>
        <c:axId val="102384384"/>
        <c:axId val="10238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102384384"/>
        <c:axId val="102386304"/>
      </c:lineChart>
      <c:dateAx>
        <c:axId val="102384384"/>
        <c:scaling>
          <c:orientation val="minMax"/>
        </c:scaling>
        <c:delete val="1"/>
        <c:axPos val="b"/>
        <c:numFmt formatCode="ge" sourceLinked="1"/>
        <c:majorTickMark val="none"/>
        <c:minorTickMark val="none"/>
        <c:tickLblPos val="none"/>
        <c:crossAx val="102386304"/>
        <c:crosses val="autoZero"/>
        <c:auto val="1"/>
        <c:lblOffset val="100"/>
        <c:baseTimeUnit val="years"/>
      </c:dateAx>
      <c:valAx>
        <c:axId val="10238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K13" sqref="BK1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2" t="str">
        <f>データ!H6</f>
        <v>山梨県　笛吹市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4"/>
      <c r="BK7" s="4"/>
      <c r="BL7" s="5" t="s">
        <v>9</v>
      </c>
      <c r="BM7" s="6"/>
      <c r="BN7" s="6"/>
      <c r="BO7" s="6"/>
      <c r="BP7" s="6"/>
      <c r="BQ7" s="6"/>
      <c r="BR7" s="6"/>
      <c r="BS7" s="6"/>
      <c r="BT7" s="6"/>
      <c r="BU7" s="6"/>
      <c r="BV7" s="6"/>
      <c r="BW7" s="6"/>
      <c r="BX7" s="6"/>
      <c r="BY7" s="7"/>
    </row>
    <row r="8" spans="1:78" ht="18.75" customHeight="1" x14ac:dyDescent="0.15">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D4</v>
      </c>
      <c r="X8" s="79"/>
      <c r="Y8" s="79"/>
      <c r="Z8" s="79"/>
      <c r="AA8" s="79"/>
      <c r="AB8" s="79"/>
      <c r="AC8" s="79"/>
      <c r="AD8" s="80" t="s">
        <v>120</v>
      </c>
      <c r="AE8" s="80"/>
      <c r="AF8" s="80"/>
      <c r="AG8" s="80"/>
      <c r="AH8" s="80"/>
      <c r="AI8" s="80"/>
      <c r="AJ8" s="80"/>
      <c r="AK8" s="2"/>
      <c r="AL8" s="73">
        <f>データ!$R$6</f>
        <v>70421</v>
      </c>
      <c r="AM8" s="73"/>
      <c r="AN8" s="73"/>
      <c r="AO8" s="73"/>
      <c r="AP8" s="73"/>
      <c r="AQ8" s="73"/>
      <c r="AR8" s="73"/>
      <c r="AS8" s="73"/>
      <c r="AT8" s="72">
        <f>データ!$S$6</f>
        <v>201.92</v>
      </c>
      <c r="AU8" s="72"/>
      <c r="AV8" s="72"/>
      <c r="AW8" s="72"/>
      <c r="AX8" s="72"/>
      <c r="AY8" s="72"/>
      <c r="AZ8" s="72"/>
      <c r="BA8" s="72"/>
      <c r="BB8" s="72">
        <f>データ!$T$6</f>
        <v>348.76</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4"/>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4"/>
      <c r="BK9" s="4"/>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0.61</v>
      </c>
      <c r="Q10" s="72"/>
      <c r="R10" s="72"/>
      <c r="S10" s="72"/>
      <c r="T10" s="72"/>
      <c r="U10" s="72"/>
      <c r="V10" s="72"/>
      <c r="W10" s="73">
        <f>データ!$Q$6</f>
        <v>599</v>
      </c>
      <c r="X10" s="73"/>
      <c r="Y10" s="73"/>
      <c r="Z10" s="73"/>
      <c r="AA10" s="73"/>
      <c r="AB10" s="73"/>
      <c r="AC10" s="73"/>
      <c r="AD10" s="2"/>
      <c r="AE10" s="2"/>
      <c r="AF10" s="2"/>
      <c r="AG10" s="2"/>
      <c r="AH10" s="2"/>
      <c r="AI10" s="2"/>
      <c r="AJ10" s="2"/>
      <c r="AK10" s="2"/>
      <c r="AL10" s="73">
        <f>データ!$U$6</f>
        <v>428</v>
      </c>
      <c r="AM10" s="73"/>
      <c r="AN10" s="73"/>
      <c r="AO10" s="73"/>
      <c r="AP10" s="73"/>
      <c r="AQ10" s="73"/>
      <c r="AR10" s="73"/>
      <c r="AS10" s="73"/>
      <c r="AT10" s="72">
        <f>データ!$V$6</f>
        <v>5.0199999999999996</v>
      </c>
      <c r="AU10" s="72"/>
      <c r="AV10" s="72"/>
      <c r="AW10" s="72"/>
      <c r="AX10" s="72"/>
      <c r="AY10" s="72"/>
      <c r="AZ10" s="72"/>
      <c r="BA10" s="72"/>
      <c r="BB10" s="72">
        <f>データ!$W$6</f>
        <v>85.26</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6" t="s">
        <v>123</v>
      </c>
      <c r="BM47" s="57"/>
      <c r="BN47" s="57"/>
      <c r="BO47" s="57"/>
      <c r="BP47" s="57"/>
      <c r="BQ47" s="57"/>
      <c r="BR47" s="57"/>
      <c r="BS47" s="57"/>
      <c r="BT47" s="57"/>
      <c r="BU47" s="57"/>
      <c r="BV47" s="57"/>
      <c r="BW47" s="57"/>
      <c r="BX47" s="57"/>
      <c r="BY47" s="57"/>
      <c r="BZ47" s="5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6"/>
      <c r="BM58" s="57"/>
      <c r="BN58" s="57"/>
      <c r="BO58" s="57"/>
      <c r="BP58" s="57"/>
      <c r="BQ58" s="57"/>
      <c r="BR58" s="57"/>
      <c r="BS58" s="57"/>
      <c r="BT58" s="57"/>
      <c r="BU58" s="57"/>
      <c r="BV58" s="57"/>
      <c r="BW58" s="57"/>
      <c r="BX58" s="57"/>
      <c r="BY58" s="57"/>
      <c r="BZ58" s="5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7"/>
      <c r="BN59" s="57"/>
      <c r="BO59" s="57"/>
      <c r="BP59" s="57"/>
      <c r="BQ59" s="57"/>
      <c r="BR59" s="57"/>
      <c r="BS59" s="57"/>
      <c r="BT59" s="57"/>
      <c r="BU59" s="57"/>
      <c r="BV59" s="57"/>
      <c r="BW59" s="57"/>
      <c r="BX59" s="57"/>
      <c r="BY59" s="57"/>
      <c r="BZ59" s="58"/>
    </row>
    <row r="60" spans="1:78" ht="13.5" customHeight="1" x14ac:dyDescent="0.15">
      <c r="A60" s="2"/>
      <c r="B60" s="62" t="s">
        <v>35</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6"/>
      <c r="BM60" s="57"/>
      <c r="BN60" s="57"/>
      <c r="BO60" s="57"/>
      <c r="BP60" s="57"/>
      <c r="BQ60" s="57"/>
      <c r="BR60" s="57"/>
      <c r="BS60" s="57"/>
      <c r="BT60" s="57"/>
      <c r="BU60" s="57"/>
      <c r="BV60" s="57"/>
      <c r="BW60" s="57"/>
      <c r="BX60" s="57"/>
      <c r="BY60" s="57"/>
      <c r="BZ60" s="58"/>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9"/>
      <c r="BM63" s="60"/>
      <c r="BN63" s="60"/>
      <c r="BO63" s="60"/>
      <c r="BP63" s="60"/>
      <c r="BQ63" s="60"/>
      <c r="BR63" s="60"/>
      <c r="BS63" s="60"/>
      <c r="BT63" s="60"/>
      <c r="BU63" s="60"/>
      <c r="BV63" s="60"/>
      <c r="BW63" s="60"/>
      <c r="BX63" s="60"/>
      <c r="BY63" s="60"/>
      <c r="BZ63" s="6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54</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6"/>
      <c r="X3" s="90" t="s">
        <v>65</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66</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67</v>
      </c>
      <c r="B4" s="31"/>
      <c r="C4" s="31"/>
      <c r="D4" s="31"/>
      <c r="E4" s="31"/>
      <c r="F4" s="31"/>
      <c r="G4" s="31"/>
      <c r="H4" s="87"/>
      <c r="I4" s="88"/>
      <c r="J4" s="88"/>
      <c r="K4" s="88"/>
      <c r="L4" s="88"/>
      <c r="M4" s="88"/>
      <c r="N4" s="88"/>
      <c r="O4" s="88"/>
      <c r="P4" s="88"/>
      <c r="Q4" s="88"/>
      <c r="R4" s="88"/>
      <c r="S4" s="88"/>
      <c r="T4" s="88"/>
      <c r="U4" s="88"/>
      <c r="V4" s="88"/>
      <c r="W4" s="89"/>
      <c r="X4" s="83" t="s">
        <v>68</v>
      </c>
      <c r="Y4" s="83"/>
      <c r="Z4" s="83"/>
      <c r="AA4" s="83"/>
      <c r="AB4" s="83"/>
      <c r="AC4" s="83"/>
      <c r="AD4" s="83"/>
      <c r="AE4" s="83"/>
      <c r="AF4" s="83"/>
      <c r="AG4" s="83"/>
      <c r="AH4" s="83"/>
      <c r="AI4" s="83" t="s">
        <v>69</v>
      </c>
      <c r="AJ4" s="83"/>
      <c r="AK4" s="83"/>
      <c r="AL4" s="83"/>
      <c r="AM4" s="83"/>
      <c r="AN4" s="83"/>
      <c r="AO4" s="83"/>
      <c r="AP4" s="83"/>
      <c r="AQ4" s="83"/>
      <c r="AR4" s="83"/>
      <c r="AS4" s="83"/>
      <c r="AT4" s="83" t="s">
        <v>70</v>
      </c>
      <c r="AU4" s="83"/>
      <c r="AV4" s="83"/>
      <c r="AW4" s="83"/>
      <c r="AX4" s="83"/>
      <c r="AY4" s="83"/>
      <c r="AZ4" s="83"/>
      <c r="BA4" s="83"/>
      <c r="BB4" s="83"/>
      <c r="BC4" s="83"/>
      <c r="BD4" s="83"/>
      <c r="BE4" s="83" t="s">
        <v>71</v>
      </c>
      <c r="BF4" s="83"/>
      <c r="BG4" s="83"/>
      <c r="BH4" s="83"/>
      <c r="BI4" s="83"/>
      <c r="BJ4" s="83"/>
      <c r="BK4" s="83"/>
      <c r="BL4" s="83"/>
      <c r="BM4" s="83"/>
      <c r="BN4" s="83"/>
      <c r="BO4" s="83"/>
      <c r="BP4" s="83" t="s">
        <v>72</v>
      </c>
      <c r="BQ4" s="83"/>
      <c r="BR4" s="83"/>
      <c r="BS4" s="83"/>
      <c r="BT4" s="83"/>
      <c r="BU4" s="83"/>
      <c r="BV4" s="83"/>
      <c r="BW4" s="83"/>
      <c r="BX4" s="83"/>
      <c r="BY4" s="83"/>
      <c r="BZ4" s="83"/>
      <c r="CA4" s="83" t="s">
        <v>73</v>
      </c>
      <c r="CB4" s="83"/>
      <c r="CC4" s="83"/>
      <c r="CD4" s="83"/>
      <c r="CE4" s="83"/>
      <c r="CF4" s="83"/>
      <c r="CG4" s="83"/>
      <c r="CH4" s="83"/>
      <c r="CI4" s="83"/>
      <c r="CJ4" s="83"/>
      <c r="CK4" s="83"/>
      <c r="CL4" s="83" t="s">
        <v>74</v>
      </c>
      <c r="CM4" s="83"/>
      <c r="CN4" s="83"/>
      <c r="CO4" s="83"/>
      <c r="CP4" s="83"/>
      <c r="CQ4" s="83"/>
      <c r="CR4" s="83"/>
      <c r="CS4" s="83"/>
      <c r="CT4" s="83"/>
      <c r="CU4" s="83"/>
      <c r="CV4" s="83"/>
      <c r="CW4" s="83" t="s">
        <v>75</v>
      </c>
      <c r="CX4" s="83"/>
      <c r="CY4" s="83"/>
      <c r="CZ4" s="83"/>
      <c r="DA4" s="83"/>
      <c r="DB4" s="83"/>
      <c r="DC4" s="83"/>
      <c r="DD4" s="83"/>
      <c r="DE4" s="83"/>
      <c r="DF4" s="83"/>
      <c r="DG4" s="83"/>
      <c r="DH4" s="83" t="s">
        <v>76</v>
      </c>
      <c r="DI4" s="83"/>
      <c r="DJ4" s="83"/>
      <c r="DK4" s="83"/>
      <c r="DL4" s="83"/>
      <c r="DM4" s="83"/>
      <c r="DN4" s="83"/>
      <c r="DO4" s="83"/>
      <c r="DP4" s="83"/>
      <c r="DQ4" s="83"/>
      <c r="DR4" s="83"/>
      <c r="DS4" s="83" t="s">
        <v>77</v>
      </c>
      <c r="DT4" s="83"/>
      <c r="DU4" s="83"/>
      <c r="DV4" s="83"/>
      <c r="DW4" s="83"/>
      <c r="DX4" s="83"/>
      <c r="DY4" s="83"/>
      <c r="DZ4" s="83"/>
      <c r="EA4" s="83"/>
      <c r="EB4" s="83"/>
      <c r="EC4" s="83"/>
      <c r="ED4" s="83" t="s">
        <v>78</v>
      </c>
      <c r="EE4" s="83"/>
      <c r="EF4" s="83"/>
      <c r="EG4" s="83"/>
      <c r="EH4" s="83"/>
      <c r="EI4" s="83"/>
      <c r="EJ4" s="83"/>
      <c r="EK4" s="83"/>
      <c r="EL4" s="83"/>
      <c r="EM4" s="83"/>
      <c r="EN4" s="83"/>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192112</v>
      </c>
      <c r="D6" s="34">
        <f t="shared" si="3"/>
        <v>47</v>
      </c>
      <c r="E6" s="34">
        <f t="shared" si="3"/>
        <v>1</v>
      </c>
      <c r="F6" s="34">
        <f t="shared" si="3"/>
        <v>0</v>
      </c>
      <c r="G6" s="34">
        <f t="shared" si="3"/>
        <v>0</v>
      </c>
      <c r="H6" s="34" t="str">
        <f t="shared" si="3"/>
        <v>山梨県　笛吹市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0.61</v>
      </c>
      <c r="Q6" s="35">
        <f t="shared" si="3"/>
        <v>599</v>
      </c>
      <c r="R6" s="35">
        <f t="shared" si="3"/>
        <v>70421</v>
      </c>
      <c r="S6" s="35">
        <f t="shared" si="3"/>
        <v>201.92</v>
      </c>
      <c r="T6" s="35">
        <f t="shared" si="3"/>
        <v>348.76</v>
      </c>
      <c r="U6" s="35">
        <f t="shared" si="3"/>
        <v>428</v>
      </c>
      <c r="V6" s="35">
        <f t="shared" si="3"/>
        <v>5.0199999999999996</v>
      </c>
      <c r="W6" s="35">
        <f t="shared" si="3"/>
        <v>85.26</v>
      </c>
      <c r="X6" s="36">
        <f>IF(X7="",NA(),X7)</f>
        <v>120.97</v>
      </c>
      <c r="Y6" s="36">
        <f t="shared" ref="Y6:AG6" si="4">IF(Y7="",NA(),Y7)</f>
        <v>96.24</v>
      </c>
      <c r="Z6" s="36">
        <f t="shared" si="4"/>
        <v>140.22999999999999</v>
      </c>
      <c r="AA6" s="36">
        <f t="shared" si="4"/>
        <v>96.62</v>
      </c>
      <c r="AB6" s="36">
        <f t="shared" si="4"/>
        <v>107.21</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861.6</v>
      </c>
      <c r="BF6" s="36">
        <f t="shared" ref="BF6:BN6" si="7">IF(BF7="",NA(),BF7)</f>
        <v>777.8</v>
      </c>
      <c r="BG6" s="36">
        <f t="shared" si="7"/>
        <v>631.55999999999995</v>
      </c>
      <c r="BH6" s="36">
        <f t="shared" si="7"/>
        <v>506.02</v>
      </c>
      <c r="BI6" s="36">
        <f t="shared" si="7"/>
        <v>373.31</v>
      </c>
      <c r="BJ6" s="36">
        <f t="shared" si="7"/>
        <v>1496.15</v>
      </c>
      <c r="BK6" s="36">
        <f t="shared" si="7"/>
        <v>1462.56</v>
      </c>
      <c r="BL6" s="36">
        <f t="shared" si="7"/>
        <v>1486.62</v>
      </c>
      <c r="BM6" s="36">
        <f t="shared" si="7"/>
        <v>1510.14</v>
      </c>
      <c r="BN6" s="36">
        <f t="shared" si="7"/>
        <v>1595.62</v>
      </c>
      <c r="BO6" s="35" t="str">
        <f>IF(BO7="","",IF(BO7="-","【-】","【"&amp;SUBSTITUTE(TEXT(BO7,"#,##0.00"),"-","△")&amp;"】"))</f>
        <v>【1,280.76】</v>
      </c>
      <c r="BP6" s="36">
        <f>IF(BP7="",NA(),BP7)</f>
        <v>22.95</v>
      </c>
      <c r="BQ6" s="36">
        <f t="shared" ref="BQ6:BY6" si="8">IF(BQ7="",NA(),BQ7)</f>
        <v>32.92</v>
      </c>
      <c r="BR6" s="36">
        <f t="shared" si="8"/>
        <v>28.45</v>
      </c>
      <c r="BS6" s="36">
        <f t="shared" si="8"/>
        <v>27.48</v>
      </c>
      <c r="BT6" s="36">
        <f t="shared" si="8"/>
        <v>28.18</v>
      </c>
      <c r="BU6" s="36">
        <f t="shared" si="8"/>
        <v>33.01</v>
      </c>
      <c r="BV6" s="36">
        <f t="shared" si="8"/>
        <v>32.39</v>
      </c>
      <c r="BW6" s="36">
        <f t="shared" si="8"/>
        <v>24.39</v>
      </c>
      <c r="BX6" s="36">
        <f t="shared" si="8"/>
        <v>22.67</v>
      </c>
      <c r="BY6" s="36">
        <f t="shared" si="8"/>
        <v>37.92</v>
      </c>
      <c r="BZ6" s="35" t="str">
        <f>IF(BZ7="","",IF(BZ7="-","【-】","【"&amp;SUBSTITUTE(TEXT(BZ7,"#,##0.00"),"-","△")&amp;"】"))</f>
        <v>【53.06】</v>
      </c>
      <c r="CA6" s="36">
        <f>IF(CA7="",NA(),CA7)</f>
        <v>195.85</v>
      </c>
      <c r="CB6" s="36">
        <f t="shared" ref="CB6:CJ6" si="9">IF(CB7="",NA(),CB7)</f>
        <v>136.06</v>
      </c>
      <c r="CC6" s="36">
        <f t="shared" si="9"/>
        <v>161.91999999999999</v>
      </c>
      <c r="CD6" s="36">
        <f t="shared" si="9"/>
        <v>166.97</v>
      </c>
      <c r="CE6" s="36">
        <f t="shared" si="9"/>
        <v>162.61000000000001</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67.92</v>
      </c>
      <c r="CM6" s="36">
        <f t="shared" ref="CM6:CU6" si="10">IF(CM7="",NA(),CM7)</f>
        <v>65.849999999999994</v>
      </c>
      <c r="CN6" s="36">
        <f t="shared" si="10"/>
        <v>60.4</v>
      </c>
      <c r="CO6" s="36">
        <f t="shared" si="10"/>
        <v>62.11</v>
      </c>
      <c r="CP6" s="36">
        <f t="shared" si="10"/>
        <v>49.91</v>
      </c>
      <c r="CQ6" s="36">
        <f t="shared" si="10"/>
        <v>51.11</v>
      </c>
      <c r="CR6" s="36">
        <f t="shared" si="10"/>
        <v>50.49</v>
      </c>
      <c r="CS6" s="36">
        <f t="shared" si="10"/>
        <v>48.36</v>
      </c>
      <c r="CT6" s="36">
        <f t="shared" si="10"/>
        <v>48.7</v>
      </c>
      <c r="CU6" s="36">
        <f t="shared" si="10"/>
        <v>46.9</v>
      </c>
      <c r="CV6" s="35" t="str">
        <f>IF(CV7="","",IF(CV7="-","【-】","【"&amp;SUBSTITUTE(TEXT(CV7,"#,##0.00"),"-","△")&amp;"】"))</f>
        <v>【56.28】</v>
      </c>
      <c r="CW6" s="36">
        <f>IF(CW7="",NA(),CW7)</f>
        <v>88.9</v>
      </c>
      <c r="CX6" s="36">
        <f t="shared" ref="CX6:DF6" si="11">IF(CX7="",NA(),CX7)</f>
        <v>89.24</v>
      </c>
      <c r="CY6" s="36">
        <f t="shared" si="11"/>
        <v>90.46</v>
      </c>
      <c r="CZ6" s="36">
        <f t="shared" si="11"/>
        <v>89.99</v>
      </c>
      <c r="DA6" s="36">
        <f t="shared" si="11"/>
        <v>92.57</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1.07</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192112</v>
      </c>
      <c r="D7" s="38">
        <v>47</v>
      </c>
      <c r="E7" s="38">
        <v>1</v>
      </c>
      <c r="F7" s="38">
        <v>0</v>
      </c>
      <c r="G7" s="38">
        <v>0</v>
      </c>
      <c r="H7" s="38" t="s">
        <v>108</v>
      </c>
      <c r="I7" s="38" t="s">
        <v>109</v>
      </c>
      <c r="J7" s="38" t="s">
        <v>110</v>
      </c>
      <c r="K7" s="38" t="s">
        <v>111</v>
      </c>
      <c r="L7" s="38" t="s">
        <v>112</v>
      </c>
      <c r="M7" s="38"/>
      <c r="N7" s="39" t="s">
        <v>113</v>
      </c>
      <c r="O7" s="39" t="s">
        <v>114</v>
      </c>
      <c r="P7" s="39">
        <v>0.61</v>
      </c>
      <c r="Q7" s="39">
        <v>599</v>
      </c>
      <c r="R7" s="39">
        <v>70421</v>
      </c>
      <c r="S7" s="39">
        <v>201.92</v>
      </c>
      <c r="T7" s="39">
        <v>348.76</v>
      </c>
      <c r="U7" s="39">
        <v>428</v>
      </c>
      <c r="V7" s="39">
        <v>5.0199999999999996</v>
      </c>
      <c r="W7" s="39">
        <v>85.26</v>
      </c>
      <c r="X7" s="39">
        <v>120.97</v>
      </c>
      <c r="Y7" s="39">
        <v>96.24</v>
      </c>
      <c r="Z7" s="39">
        <v>140.22999999999999</v>
      </c>
      <c r="AA7" s="39">
        <v>96.62</v>
      </c>
      <c r="AB7" s="39">
        <v>107.21</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861.6</v>
      </c>
      <c r="BF7" s="39">
        <v>777.8</v>
      </c>
      <c r="BG7" s="39">
        <v>631.55999999999995</v>
      </c>
      <c r="BH7" s="39">
        <v>506.02</v>
      </c>
      <c r="BI7" s="39">
        <v>373.31</v>
      </c>
      <c r="BJ7" s="39">
        <v>1496.15</v>
      </c>
      <c r="BK7" s="39">
        <v>1462.56</v>
      </c>
      <c r="BL7" s="39">
        <v>1486.62</v>
      </c>
      <c r="BM7" s="39">
        <v>1510.14</v>
      </c>
      <c r="BN7" s="39">
        <v>1595.62</v>
      </c>
      <c r="BO7" s="39">
        <v>1280.76</v>
      </c>
      <c r="BP7" s="39">
        <v>22.95</v>
      </c>
      <c r="BQ7" s="39">
        <v>32.92</v>
      </c>
      <c r="BR7" s="39">
        <v>28.45</v>
      </c>
      <c r="BS7" s="39">
        <v>27.48</v>
      </c>
      <c r="BT7" s="39">
        <v>28.18</v>
      </c>
      <c r="BU7" s="39">
        <v>33.01</v>
      </c>
      <c r="BV7" s="39">
        <v>32.39</v>
      </c>
      <c r="BW7" s="39">
        <v>24.39</v>
      </c>
      <c r="BX7" s="39">
        <v>22.67</v>
      </c>
      <c r="BY7" s="39">
        <v>37.92</v>
      </c>
      <c r="BZ7" s="39">
        <v>53.06</v>
      </c>
      <c r="CA7" s="39">
        <v>195.85</v>
      </c>
      <c r="CB7" s="39">
        <v>136.06</v>
      </c>
      <c r="CC7" s="39">
        <v>161.91999999999999</v>
      </c>
      <c r="CD7" s="39">
        <v>166.97</v>
      </c>
      <c r="CE7" s="39">
        <v>162.61000000000001</v>
      </c>
      <c r="CF7" s="39">
        <v>523.08000000000004</v>
      </c>
      <c r="CG7" s="39">
        <v>530.83000000000004</v>
      </c>
      <c r="CH7" s="39">
        <v>734.18</v>
      </c>
      <c r="CI7" s="39">
        <v>789.62</v>
      </c>
      <c r="CJ7" s="39">
        <v>423.18</v>
      </c>
      <c r="CK7" s="39">
        <v>314.83</v>
      </c>
      <c r="CL7" s="39">
        <v>67.92</v>
      </c>
      <c r="CM7" s="39">
        <v>65.849999999999994</v>
      </c>
      <c r="CN7" s="39">
        <v>60.4</v>
      </c>
      <c r="CO7" s="39">
        <v>62.11</v>
      </c>
      <c r="CP7" s="39">
        <v>49.91</v>
      </c>
      <c r="CQ7" s="39">
        <v>51.11</v>
      </c>
      <c r="CR7" s="39">
        <v>50.49</v>
      </c>
      <c r="CS7" s="39">
        <v>48.36</v>
      </c>
      <c r="CT7" s="39">
        <v>48.7</v>
      </c>
      <c r="CU7" s="39">
        <v>46.9</v>
      </c>
      <c r="CV7" s="39">
        <v>56.28</v>
      </c>
      <c r="CW7" s="39">
        <v>88.9</v>
      </c>
      <c r="CX7" s="39">
        <v>89.24</v>
      </c>
      <c r="CY7" s="39">
        <v>90.46</v>
      </c>
      <c r="CZ7" s="39">
        <v>89.99</v>
      </c>
      <c r="DA7" s="39">
        <v>92.57</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1.07</v>
      </c>
      <c r="EE7" s="39">
        <v>0</v>
      </c>
      <c r="EF7" s="39">
        <v>0</v>
      </c>
      <c r="EG7" s="39">
        <v>0</v>
      </c>
      <c r="EH7" s="39">
        <v>0</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2018-02-13T08:35:25Z</cp:lastPrinted>
  <dcterms:created xsi:type="dcterms:W3CDTF">2017-12-25T01:43:15Z</dcterms:created>
  <dcterms:modified xsi:type="dcterms:W3CDTF">2018-02-27T05:05:13Z</dcterms:modified>
</cp:coreProperties>
</file>