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O6" i="5"/>
  <c r="I10" i="4" s="1"/>
  <c r="N6" i="5"/>
  <c r="B10" i="4" s="1"/>
  <c r="M6" i="5"/>
  <c r="L6" i="5"/>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D10" i="4"/>
  <c r="P10" i="4"/>
  <c r="W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<sst xmlns="http://schemas.openxmlformats.org/spreadsheetml/2006/main" count="245" uniqueCount="126">
  <si>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</si>
  <si>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</si>
  <si>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</si>
  <si>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</si>
  <si>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</si>
  <si>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</si>
  <si>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</si>
  <si>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</si>
  <si>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</si>
  <si>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</si>
  <si>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</si>
  <si>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</si>
  <si>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</si>
  <si>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</si>
  <si>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</si>
  <si>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</si>
  <si>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</si>
  <si>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</si>
  <si>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</si>
  <si>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</si>
  <si>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</si>
  <si>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</si>
  <si>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</si>
  <si>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</si>
  <si>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</si>
  <si>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</si>
  <si>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</si>
  <si>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</si>
  <si>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</si>
  <si>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</si>
  <si>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</si>
  <si>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</si>
  <si>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</si>
  <si>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</si>
  <si>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</si>
  <si>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</si>
  <si>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</si>
  <si>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</si>
  <si>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</si>
  <si>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</si>
  <si>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</si>
  <si>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</si>
  <si>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</si>
  <si>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</si>
  <si>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</si>
  <si>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</si>
  <si>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</si>
  <si>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</si>
  <si>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</si>
  <si>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</si>
  <si>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</si>
  <si>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</si>
  <si>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</si>
  <si>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</si>
  <si>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</si>
  <si>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</si>
  <si>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</si>
  <si>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</si>
  <si>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</si>
  <si>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</si>
  <si>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</si>
  <si>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</si>
  <si>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</si>
  <si>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</si>
  <si>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</si>
  <si>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</si>
  <si>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</si>
  <si>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</si>
  <si>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</si>
  <si>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</si>
  <si>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</si>
  <si>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</si>
  <si>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</si>
  <si>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</si>
  <si>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</si>
  <si>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</si>
  <si>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</si>
  <si>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</si>
  <si>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</si>
  <si>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</si>
  <si>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</si>
  <si>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</si>
  <si>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</si>
  <si>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</si>
  <si>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</si>
  <si>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</si>
  <si>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</si>
  <si>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</si>
  <si>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</si>
  <si>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</si>
  <si>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</si>
  <si>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</si>
  <si>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</si>
  <si>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</si>
  <si>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</si>
  <si>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</si>
  <si>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</si>
  <si>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</si>
  <si>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</si>
  <si>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</si>
  <si>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</si>
  <si>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</si>
  <si>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</si>
  <si>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</si>
  <si>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</si>
  <si>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</si>
  <si>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</si>
  <si>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</si>
  <si>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</si>
  <si>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</si>
  <si>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甲斐市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</si>
  <si>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</si>
  <si>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</si>
  <si>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</si>
  <si>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</si>
  <si>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</si>
  <si>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</si>
  <si>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</si>
  <si>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</si>
  <si>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</si>
  <si>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</si>
  <si>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</si>
  <si>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</si>
  <si>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現時点では事業の主たる収入である下水道使用料や受益者負担金だけでは事業費の支出全体を賄えず、一般会計からの繰入金収入に高く依存している状況である。経営の安定化を図るには下水道使用料を見直す（値上げ）必要があると考える。
　また、毎年１月を市の下水道接続強化月間とし展開している未接続世帯への啓発活動は、今後も根気強く継続し、使用料収入増額につなげていきたい。
</t>
    <rPh sb="107" eb="108">
      <t>カンガ</t>
    </rPh>
    <rPh sb="134" eb="136">
      <t>テンカイ</t>
    </rPh>
    <rPh sb="153" eb="155">
      <t>コンゴ</t>
    </rPh>
    <rPh sb="156" eb="158">
      <t>コンキ</t>
    </rPh>
    <rPh sb="158" eb="159">
      <t>ツヨ</t>
    </rPh>
    <rPh sb="160" eb="162">
      <t>ケイゾク</t>
    </rPh>
    <phoneticPr fontId="4"/>
  </si>
  <si>
    <r>
      <rPr>
        <sz val="10"/>
        <color theme="1"/>
        <rFont val="ＭＳ ゴシック"/>
        <family val="3"/>
        <charset val="128"/>
      </rPr>
      <t>【①収益的収支比率　④企業債残高対事業規模比率】</t>
    </r>
    <r>
      <rPr>
        <sz val="11"/>
        <color theme="1"/>
        <rFont val="ＭＳ ゴシック"/>
        <family val="3"/>
        <charset val="128"/>
      </rPr>
      <t xml:space="preserve">
　下水道整備費用には一部国の補助金を充てているため、市の事業規模は国の財政事情によって変動があるが、現時点では事業の主たる収入である下水道使用料や受益者負担金だけでは事業費の支出全体を賄えず、一般会計からの繰入金収入に高く依存している状況。また、施設の整備等には、今後も市の財政事情から地方債の新規借り入れが必要である。
【⑤経費回収率　⑥汚水処理原価】
汚水処理原価は類似団体を下回っているが、経費回収率は低い水準であり、今後の整備計画や維持管理計画を考えると、現在の使用料レベルでは安定経営が困難であり、経営の安定化を図るには下水道使用料を見直す（値上げ）必要があると考える。
【⑧水洗化率】
　水洗化率は平均値以下ではあるものの、最近は、年度中に設置（整備）した汚水桝個数を大きく上回る接続件数となっており、未接続世帯への啓発活動に効果がみられる。
　</t>
    </r>
    <rPh sb="2" eb="5">
      <t>シュウエキテキ</t>
    </rPh>
    <rPh sb="5" eb="7">
      <t>シュウシ</t>
    </rPh>
    <rPh sb="7" eb="9">
      <t>ヒリツ</t>
    </rPh>
    <rPh sb="68" eb="70">
      <t>ヘンドウ</t>
    </rPh>
    <rPh sb="148" eb="150">
      <t>シセツ</t>
    </rPh>
    <rPh sb="153" eb="154">
      <t>トウ</t>
    </rPh>
    <rPh sb="157" eb="159">
      <t>コンゴ</t>
    </rPh>
    <rPh sb="179" eb="181">
      <t>ヒツヨウ</t>
    </rPh>
    <rPh sb="192" eb="194">
      <t>カイシュウ</t>
    </rPh>
    <rPh sb="194" eb="195">
      <t>リツ</t>
    </rPh>
    <rPh sb="197" eb="199">
      <t>オスイ</t>
    </rPh>
    <rPh sb="199" eb="201">
      <t>ショリ</t>
    </rPh>
    <rPh sb="201" eb="203">
      <t>ゲンカ</t>
    </rPh>
    <rPh sb="205" eb="207">
      <t>オスイ</t>
    </rPh>
    <rPh sb="207" eb="209">
      <t>ショリ</t>
    </rPh>
    <rPh sb="209" eb="211">
      <t>ゲンカ</t>
    </rPh>
    <rPh sb="212" eb="214">
      <t>ルイジ</t>
    </rPh>
    <rPh sb="214" eb="216">
      <t>ダンタイ</t>
    </rPh>
    <rPh sb="217" eb="219">
      <t>シタマワ</t>
    </rPh>
    <rPh sb="225" eb="227">
      <t>ケイヒ</t>
    </rPh>
    <rPh sb="227" eb="229">
      <t>カイシュウ</t>
    </rPh>
    <rPh sb="229" eb="230">
      <t>リツ</t>
    </rPh>
    <rPh sb="231" eb="232">
      <t>ヒク</t>
    </rPh>
    <rPh sb="233" eb="235">
      <t>スイジュン</t>
    </rPh>
    <rPh sb="239" eb="241">
      <t>コンゴ</t>
    </rPh>
    <rPh sb="242" eb="244">
      <t>セイビ</t>
    </rPh>
    <rPh sb="244" eb="246">
      <t>ケイカク</t>
    </rPh>
    <rPh sb="247" eb="249">
      <t>イジ</t>
    </rPh>
    <rPh sb="249" eb="251">
      <t>カンリ</t>
    </rPh>
    <rPh sb="251" eb="253">
      <t>ケイカク</t>
    </rPh>
    <rPh sb="254" eb="255">
      <t>カンガ</t>
    </rPh>
    <rPh sb="259" eb="261">
      <t>ゲンザイ</t>
    </rPh>
    <rPh sb="262" eb="265">
      <t>シヨウリョウ</t>
    </rPh>
    <rPh sb="270" eb="272">
      <t>アンテイ</t>
    </rPh>
    <rPh sb="272" eb="274">
      <t>ケイエイ</t>
    </rPh>
    <rPh sb="275" eb="277">
      <t>コンナン</t>
    </rPh>
    <rPh sb="321" eb="324">
      <t>スイセンカ</t>
    </rPh>
    <rPh sb="324" eb="325">
      <t>リツ</t>
    </rPh>
    <rPh sb="328" eb="331">
      <t>スイセンカ</t>
    </rPh>
    <rPh sb="331" eb="332">
      <t>リツ</t>
    </rPh>
    <rPh sb="333" eb="336">
      <t>ヘイキンチ</t>
    </rPh>
    <rPh sb="336" eb="338">
      <t>イカ</t>
    </rPh>
    <rPh sb="346" eb="348">
      <t>サイキン</t>
    </rPh>
    <rPh sb="350" eb="352">
      <t>ネンド</t>
    </rPh>
    <rPh sb="352" eb="353">
      <t>ナカ</t>
    </rPh>
    <rPh sb="354" eb="356">
      <t>セッチ</t>
    </rPh>
    <rPh sb="357" eb="359">
      <t>セイビ</t>
    </rPh>
    <rPh sb="362" eb="364">
      <t>オスイ</t>
    </rPh>
    <rPh sb="364" eb="365">
      <t>マス</t>
    </rPh>
    <rPh sb="365" eb="367">
      <t>コスウ</t>
    </rPh>
    <rPh sb="368" eb="369">
      <t>オオ</t>
    </rPh>
    <rPh sb="371" eb="373">
      <t>ウワマワ</t>
    </rPh>
    <rPh sb="374" eb="376">
      <t>セツゾク</t>
    </rPh>
    <rPh sb="376" eb="378">
      <t>ケンスウ</t>
    </rPh>
    <rPh sb="385" eb="388">
      <t>ミセツゾク</t>
    </rPh>
    <rPh sb="388" eb="390">
      <t>セタイ</t>
    </rPh>
    <rPh sb="392" eb="394">
      <t>ケイハツ</t>
    </rPh>
    <rPh sb="394" eb="396">
      <t>カツドウ</t>
    </rPh>
    <rPh sb="397" eb="399">
      <t>コウカ</t>
    </rPh>
    <phoneticPr fontId="4"/>
  </si>
  <si>
    <t xml:space="preserve">　甲斐市の資産は主に管渠であり処理場等の施設はない。事業着手は昭和62年であるため、管渠の耐用年数が50年であることを考えても老朽化という段階ではない。
　将来的には、計画的な更新・改修計画が必要となる。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</si>
</sst>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256192"/>
        <c:axId val="1012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ser>
        <c:dLbls>
          <c:showLegendKey val="0"/>
          <c:showVal val="0"/>
          <c:showCatName val="0"/>
          <c:showSerName val="0"/>
          <c:showPercent val="0"/>
          <c:showBubbleSize val="0"/>
        </c:dLbls>
        <c:marker val="1"/>
        <c:smooth val="0"/>
        <c:axId val="101256192"/>
        <c:axId val="101266560"/>
      </c:lineChart>
      <c:dateAx>
        <c:axId val="101256192"/>
        <c:scaling>
          <c:orientation val="minMax"/>
        </c:scaling>
        <c:delete val="1"/>
        <c:axPos val="b"/>
        <c:numFmt formatCode="ge" sourceLinked="1"/>
        <c:majorTickMark val="none"/>
        <c:minorTickMark val="none"/>
        <c:tickLblPos val="none"/>
        <c:crossAx val="101266560"/>
        <c:crosses val="autoZero"/>
        <c:auto val="1"/>
        <c:lblOffset val="100"/>
        <c:baseTimeUnit val="years"/>
      </c:dateAx>
      <c:valAx>
        <c:axId val="1012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356544"/>
        <c:axId val="1113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ser>
        <c:dLbls>
          <c:showLegendKey val="0"/>
          <c:showVal val="0"/>
          <c:showCatName val="0"/>
          <c:showSerName val="0"/>
          <c:showPercent val="0"/>
          <c:showBubbleSize val="0"/>
        </c:dLbls>
        <c:marker val="1"/>
        <c:smooth val="0"/>
        <c:axId val="111356544"/>
        <c:axId val="111375104"/>
      </c:lineChart>
      <c:dateAx>
        <c:axId val="111356544"/>
        <c:scaling>
          <c:orientation val="minMax"/>
        </c:scaling>
        <c:delete val="1"/>
        <c:axPos val="b"/>
        <c:numFmt formatCode="ge" sourceLinked="1"/>
        <c:majorTickMark val="none"/>
        <c:minorTickMark val="none"/>
        <c:tickLblPos val="none"/>
        <c:crossAx val="111375104"/>
        <c:crosses val="autoZero"/>
        <c:auto val="1"/>
        <c:lblOffset val="100"/>
        <c:baseTimeUnit val="years"/>
      </c:dateAx>
      <c:valAx>
        <c:axId val="1113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96.11</c:v>
                </c:pt>
                <c:pt idx="1">
                  <c:v>81.36</c:v>
                </c:pt>
                <c:pt idx="2">
                  <c:v>81.599999999999994</c:v>
                </c:pt>
                <c:pt idx="3">
                  <c:v>83.15</c:v>
                </c:pt>
                <c:pt idx="4">
                  <c:v>84.62</c:v>
                </c:pt>
              </c:numCache>
            </c:numRef>
          </c:val>
        </c:ser>
        <c:dLbls>
          <c:showLegendKey val="0"/>
          <c:showVal val="0"/>
          <c:showCatName val="0"/>
          <c:showSerName val="0"/>
          <c:showPercent val="0"/>
          <c:showBubbleSize val="0"/>
        </c:dLbls>
        <c:gapWidth val="150"/>
        <c:axId val="84281600"/>
        <c:axId val="8428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ser>
        <c:dLbls>
          <c:showLegendKey val="0"/>
          <c:showVal val="0"/>
          <c:showCatName val="0"/>
          <c:showSerName val="0"/>
          <c:showPercent val="0"/>
          <c:showBubbleSize val="0"/>
        </c:dLbls>
        <c:marker val="1"/>
        <c:smooth val="0"/>
        <c:axId val="84281600"/>
        <c:axId val="84287872"/>
      </c:lineChart>
      <c:dateAx>
        <c:axId val="84281600"/>
        <c:scaling>
          <c:orientation val="minMax"/>
        </c:scaling>
        <c:delete val="1"/>
        <c:axPos val="b"/>
        <c:numFmt formatCode="ge" sourceLinked="1"/>
        <c:majorTickMark val="none"/>
        <c:minorTickMark val="none"/>
        <c:tickLblPos val="none"/>
        <c:crossAx val="84287872"/>
        <c:crosses val="autoZero"/>
        <c:auto val="1"/>
        <c:lblOffset val="100"/>
        <c:baseTimeUnit val="years"/>
      </c:dateAx>
      <c:valAx>
        <c:axId val="842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70.66</c:v>
                </c:pt>
                <c:pt idx="1">
                  <c:v>70.819999999999993</c:v>
                </c:pt>
                <c:pt idx="2">
                  <c:v>72.97</c:v>
                </c:pt>
                <c:pt idx="3">
                  <c:v>74.88</c:v>
                </c:pt>
                <c:pt idx="4">
                  <c:v>68.2</c:v>
                </c:pt>
              </c:numCache>
            </c:numRef>
          </c:val>
        </c:ser>
        <c:dLbls>
          <c:showLegendKey val="0"/>
          <c:showVal val="0"/>
          <c:showCatName val="0"/>
          <c:showSerName val="0"/>
          <c:showPercent val="0"/>
          <c:showBubbleSize val="0"/>
        </c:dLbls>
        <c:gapWidth val="150"/>
        <c:axId val="101304960"/>
        <c:axId val="10130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04960"/>
        <c:axId val="101307136"/>
      </c:lineChart>
      <c:dateAx>
        <c:axId val="101304960"/>
        <c:scaling>
          <c:orientation val="minMax"/>
        </c:scaling>
        <c:delete val="1"/>
        <c:axPos val="b"/>
        <c:numFmt formatCode="ge" sourceLinked="1"/>
        <c:majorTickMark val="none"/>
        <c:minorTickMark val="none"/>
        <c:tickLblPos val="none"/>
        <c:crossAx val="101307136"/>
        <c:crosses val="autoZero"/>
        <c:auto val="1"/>
        <c:lblOffset val="100"/>
        <c:baseTimeUnit val="years"/>
      </c:dateAx>
      <c:valAx>
        <c:axId val="1013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785600"/>
        <c:axId val="1058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85600"/>
        <c:axId val="105816448"/>
      </c:lineChart>
      <c:dateAx>
        <c:axId val="105785600"/>
        <c:scaling>
          <c:orientation val="minMax"/>
        </c:scaling>
        <c:delete val="1"/>
        <c:axPos val="b"/>
        <c:numFmt formatCode="ge" sourceLinked="1"/>
        <c:majorTickMark val="none"/>
        <c:minorTickMark val="none"/>
        <c:tickLblPos val="none"/>
        <c:crossAx val="105816448"/>
        <c:crosses val="autoZero"/>
        <c:auto val="1"/>
        <c:lblOffset val="100"/>
        <c:baseTimeUnit val="years"/>
      </c:dateAx>
      <c:valAx>
        <c:axId val="1058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827712"/>
        <c:axId val="1126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827712"/>
        <c:axId val="112600576"/>
      </c:lineChart>
      <c:dateAx>
        <c:axId val="105827712"/>
        <c:scaling>
          <c:orientation val="minMax"/>
        </c:scaling>
        <c:delete val="1"/>
        <c:axPos val="b"/>
        <c:numFmt formatCode="ge" sourceLinked="1"/>
        <c:majorTickMark val="none"/>
        <c:minorTickMark val="none"/>
        <c:tickLblPos val="none"/>
        <c:crossAx val="112600576"/>
        <c:crosses val="autoZero"/>
        <c:auto val="1"/>
        <c:lblOffset val="100"/>
        <c:baseTimeUnit val="years"/>
      </c:dateAx>
      <c:valAx>
        <c:axId val="1126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644096"/>
        <c:axId val="1126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644096"/>
        <c:axId val="112646016"/>
      </c:lineChart>
      <c:dateAx>
        <c:axId val="112644096"/>
        <c:scaling>
          <c:orientation val="minMax"/>
        </c:scaling>
        <c:delete val="1"/>
        <c:axPos val="b"/>
        <c:numFmt formatCode="ge" sourceLinked="1"/>
        <c:majorTickMark val="none"/>
        <c:minorTickMark val="none"/>
        <c:tickLblPos val="none"/>
        <c:crossAx val="112646016"/>
        <c:crosses val="autoZero"/>
        <c:auto val="1"/>
        <c:lblOffset val="100"/>
        <c:baseTimeUnit val="years"/>
      </c:dateAx>
      <c:valAx>
        <c:axId val="1126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77088"/>
        <c:axId val="1111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77088"/>
        <c:axId val="111179264"/>
      </c:lineChart>
      <c:dateAx>
        <c:axId val="111177088"/>
        <c:scaling>
          <c:orientation val="minMax"/>
        </c:scaling>
        <c:delete val="1"/>
        <c:axPos val="b"/>
        <c:numFmt formatCode="ge" sourceLinked="1"/>
        <c:majorTickMark val="none"/>
        <c:minorTickMark val="none"/>
        <c:tickLblPos val="none"/>
        <c:crossAx val="111179264"/>
        <c:crosses val="autoZero"/>
        <c:auto val="1"/>
        <c:lblOffset val="100"/>
        <c:baseTimeUnit val="years"/>
      </c:dateAx>
      <c:valAx>
        <c:axId val="1111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1667.21</c:v>
                </c:pt>
                <c:pt idx="1">
                  <c:v>1550.81</c:v>
                </c:pt>
                <c:pt idx="2">
                  <c:v>1284.58</c:v>
                </c:pt>
                <c:pt idx="3">
                  <c:v>1040.97</c:v>
                </c:pt>
                <c:pt idx="4">
                  <c:v>1147.1099999999999</c:v>
                </c:pt>
              </c:numCache>
            </c:numRef>
          </c:val>
        </c:ser>
        <c:dLbls>
          <c:showLegendKey val="0"/>
          <c:showVal val="0"/>
          <c:showCatName val="0"/>
          <c:showSerName val="0"/>
          <c:showPercent val="0"/>
          <c:showBubbleSize val="0"/>
        </c:dLbls>
        <c:gapWidth val="150"/>
        <c:axId val="111196800"/>
        <c:axId val="1112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ser>
        <c:dLbls>
          <c:showLegendKey val="0"/>
          <c:showVal val="0"/>
          <c:showCatName val="0"/>
          <c:showSerName val="0"/>
          <c:showPercent val="0"/>
          <c:showBubbleSize val="0"/>
        </c:dLbls>
        <c:marker val="1"/>
        <c:smooth val="0"/>
        <c:axId val="111196800"/>
        <c:axId val="111215360"/>
      </c:lineChart>
      <c:dateAx>
        <c:axId val="111196800"/>
        <c:scaling>
          <c:orientation val="minMax"/>
        </c:scaling>
        <c:delete val="1"/>
        <c:axPos val="b"/>
        <c:numFmt formatCode="ge" sourceLinked="1"/>
        <c:majorTickMark val="none"/>
        <c:minorTickMark val="none"/>
        <c:tickLblPos val="none"/>
        <c:crossAx val="111215360"/>
        <c:crosses val="autoZero"/>
        <c:auto val="1"/>
        <c:lblOffset val="100"/>
        <c:baseTimeUnit val="years"/>
      </c:dateAx>
      <c:valAx>
        <c:axId val="1112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51.01</c:v>
                </c:pt>
                <c:pt idx="1">
                  <c:v>52.03</c:v>
                </c:pt>
                <c:pt idx="2">
                  <c:v>54.48</c:v>
                </c:pt>
                <c:pt idx="3">
                  <c:v>60.52</c:v>
                </c:pt>
                <c:pt idx="4">
                  <c:v>53.47</c:v>
                </c:pt>
              </c:numCache>
            </c:numRef>
          </c:val>
        </c:ser>
        <c:dLbls>
          <c:showLegendKey val="0"/>
          <c:showVal val="0"/>
          <c:showCatName val="0"/>
          <c:showSerName val="0"/>
          <c:showPercent val="0"/>
          <c:showBubbleSize val="0"/>
        </c:dLbls>
        <c:gapWidth val="150"/>
        <c:axId val="111244032"/>
        <c:axId val="1112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ser>
        <c:dLbls>
          <c:showLegendKey val="0"/>
          <c:showVal val="0"/>
          <c:showCatName val="0"/>
          <c:showSerName val="0"/>
          <c:showPercent val="0"/>
          <c:showBubbleSize val="0"/>
        </c:dLbls>
        <c:marker val="1"/>
        <c:smooth val="0"/>
        <c:axId val="111244032"/>
        <c:axId val="111245952"/>
      </c:lineChart>
      <c:dateAx>
        <c:axId val="111244032"/>
        <c:scaling>
          <c:orientation val="minMax"/>
        </c:scaling>
        <c:delete val="1"/>
        <c:axPos val="b"/>
        <c:numFmt formatCode="ge" sourceLinked="1"/>
        <c:majorTickMark val="none"/>
        <c:minorTickMark val="none"/>
        <c:tickLblPos val="none"/>
        <c:crossAx val="111245952"/>
        <c:crosses val="autoZero"/>
        <c:auto val="1"/>
        <c:lblOffset val="100"/>
        <c:baseTimeUnit val="years"/>
      </c:dateAx>
      <c:valAx>
        <c:axId val="1112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192.84</c:v>
                </c:pt>
                <c:pt idx="1">
                  <c:v>183.76</c:v>
                </c:pt>
                <c:pt idx="2">
                  <c:v>183.64</c:v>
                </c:pt>
                <c:pt idx="3">
                  <c:v>166.53</c:v>
                </c:pt>
                <c:pt idx="4">
                  <c:v>184.37</c:v>
                </c:pt>
              </c:numCache>
            </c:numRef>
          </c:val>
        </c:ser>
        <c:dLbls>
          <c:showLegendKey val="0"/>
          <c:showVal val="0"/>
          <c:showCatName val="0"/>
          <c:showSerName val="0"/>
          <c:showPercent val="0"/>
          <c:showBubbleSize val="0"/>
        </c:dLbls>
        <c:gapWidth val="150"/>
        <c:axId val="111276032"/>
        <c:axId val="1112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ser>
        <c:dLbls>
          <c:showLegendKey val="0"/>
          <c:showVal val="0"/>
          <c:showCatName val="0"/>
          <c:showSerName val="0"/>
          <c:showPercent val="0"/>
          <c:showBubbleSize val="0"/>
        </c:dLbls>
        <c:marker val="1"/>
        <c:smooth val="0"/>
        <c:axId val="111276032"/>
        <c:axId val="111277952"/>
      </c:lineChart>
      <c:dateAx>
        <c:axId val="111276032"/>
        <c:scaling>
          <c:orientation val="minMax"/>
        </c:scaling>
        <c:delete val="1"/>
        <c:axPos val="b"/>
        <c:numFmt formatCode="ge" sourceLinked="1"/>
        <c:majorTickMark val="none"/>
        <c:minorTickMark val="none"/>
        <c:tickLblPos val="none"/>
        <c:crossAx val="111277952"/>
        <c:crosses val="autoZero"/>
        <c:auto val="1"/>
        <c:lblOffset val="100"/>
        <c:baseTimeUnit val="years"/>
      </c:dateAx>
      <c:valAx>
        <c:axId val="1112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甲斐市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
        <v>122</v>
      </c>
      <c r="AE8" s="49"/>
      <c r="AF8" s="49"/>
      <c r="AG8" s="49"/>
      <c r="AH8" s="49"/>
      <c r="AI8" s="49"/>
      <c r="AJ8" s="49"/>
      <c r="AK8" s="4"/>
      <c r="AL8" s="50">
        <f>データ!S6</f>
        <v>75373</v>
      </c>
      <c r="AM8" s="50"/>
      <c r="AN8" s="50"/>
      <c r="AO8" s="50"/>
      <c r="AP8" s="50"/>
      <c r="AQ8" s="50"/>
      <c r="AR8" s="50"/>
      <c r="AS8" s="50"/>
      <c r="AT8" s="45">
        <f>データ!T6</f>
        <v>71.95</v>
      </c>
      <c r="AU8" s="45"/>
      <c r="AV8" s="45"/>
      <c r="AW8" s="45"/>
      <c r="AX8" s="45"/>
      <c r="AY8" s="45"/>
      <c r="AZ8" s="45"/>
      <c r="BA8" s="45"/>
      <c r="BB8" s="45">
        <f>データ!U6</f>
        <v>1047.57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73.83</v>
      </c>
      <c r="Q10" s="45"/>
      <c r="R10" s="45"/>
      <c r="S10" s="45"/>
      <c r="T10" s="45"/>
      <c r="U10" s="45"/>
      <c r="V10" s="45"/>
      <c r="W10" s="45">
        <f>データ!Q6</f>
        <v>96.01</v>
      </c>
      <c r="X10" s="45"/>
      <c r="Y10" s="45"/>
      <c r="Z10" s="45"/>
      <c r="AA10" s="45"/>
      <c r="AB10" s="45"/>
      <c r="AC10" s="45"/>
      <c r="AD10" s="50">
        <f>データ!R6</f>
        <v>1674</v>
      </c>
      <c r="AE10" s="50"/>
      <c r="AF10" s="50"/>
      <c r="AG10" s="50"/>
      <c r="AH10" s="50"/>
      <c r="AI10" s="50"/>
      <c r="AJ10" s="50"/>
      <c r="AK10" s="2"/>
      <c r="AL10" s="50">
        <f>データ!V6</f>
        <v>55432</v>
      </c>
      <c r="AM10" s="50"/>
      <c r="AN10" s="50"/>
      <c r="AO10" s="50"/>
      <c r="AP10" s="50"/>
      <c r="AQ10" s="50"/>
      <c r="AR10" s="50"/>
      <c r="AS10" s="50"/>
      <c r="AT10" s="45">
        <f>データ!W6</f>
        <v>12.13</v>
      </c>
      <c r="AU10" s="45"/>
      <c r="AV10" s="45"/>
      <c r="AW10" s="45"/>
      <c r="AX10" s="45"/>
      <c r="AY10" s="45"/>
      <c r="AZ10" s="45"/>
      <c r="BA10" s="45"/>
      <c r="BB10" s="45">
        <f>データ!X6</f>
        <v>4569.83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192104</v>
      </c>
      <c r="D6" s="33">
        <f t="shared" si="3"/>
        <v>47</v>
      </c>
      <c r="E6" s="33">
        <f t="shared" si="3"/>
        <v>17</v>
      </c>
      <c r="F6" s="33">
        <f t="shared" si="3"/>
        <v>1</v>
      </c>
      <c r="G6" s="33">
        <f t="shared" si="3"/>
        <v>0</v>
      </c>
      <c r="H6" s="33" t="str">
        <f t="shared" si="3"/>
        <v>山梨県　甲斐市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73.83</v>
      </c>
      <c r="Q6" s="34">
        <f t="shared" si="3"/>
        <v>96.01</v>
      </c>
      <c r="R6" s="34">
        <f t="shared" si="3"/>
        <v>1674</v>
      </c>
      <c r="S6" s="34">
        <f t="shared" si="3"/>
        <v>75373</v>
      </c>
      <c r="T6" s="34">
        <f t="shared" si="3"/>
        <v>71.95</v>
      </c>
      <c r="U6" s="34">
        <f t="shared" si="3"/>
        <v>1047.57</v>
      </c>
      <c r="V6" s="34">
        <f t="shared" si="3"/>
        <v>55432</v>
      </c>
      <c r="W6" s="34">
        <f t="shared" si="3"/>
        <v>12.13</v>
      </c>
      <c r="X6" s="34">
        <f t="shared" si="3"/>
        <v>4569.83</v>
      </c>
      <c r="Y6" s="35">
        <f>IF(Y7="",NA(),Y7)</f>
        <v>70.66</v>
      </c>
      <c r="Z6" s="35">
        <f t="shared" ref="Z6:AH6" si="4">IF(Z7="",NA(),Z7)</f>
        <v>70.819999999999993</v>
      </c>
      <c r="AA6" s="35">
        <f t="shared" si="4"/>
        <v>72.97</v>
      </c>
      <c r="AB6" s="35">
        <f t="shared" si="4"/>
        <v>74.88</v>
      </c>
      <c r="AC6" s="35">
        <f t="shared" si="4"/>
        <v>68.2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1667.21</v>
      </c>
      <c r="BG6" s="35">
        <f t="shared" ref="BG6:BO6" si="7">IF(BG7="",NA(),BG7)</f>
        <v>1550.81</v>
      </c>
      <c r="BH6" s="35">
        <f t="shared" si="7"/>
        <v>1284.58</v>
      </c>
      <c r="BI6" s="35">
        <f t="shared" si="7"/>
        <v>1040.97</v>
      </c>
      <c r="BJ6" s="35">
        <f t="shared" si="7"/>
        <v>1147.1099999999999</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51.01</v>
      </c>
      <c r="BR6" s="35">
        <f t="shared" ref="BR6:BZ6" si="8">IF(BR7="",NA(),BR7)</f>
        <v>52.03</v>
      </c>
      <c r="BS6" s="35">
        <f t="shared" si="8"/>
        <v>54.48</v>
      </c>
      <c r="BT6" s="35">
        <f t="shared" si="8"/>
        <v>60.52</v>
      </c>
      <c r="BU6" s="35">
        <f t="shared" si="8"/>
        <v>53.47</v>
      </c>
      <c r="BV6" s="35">
        <f t="shared" si="8"/>
        <v>78.78</v>
      </c>
      <c r="BW6" s="35">
        <f t="shared" si="8"/>
        <v>79.540000000000006</v>
      </c>
      <c r="BX6" s="35">
        <f t="shared" si="8"/>
        <v>83</v>
      </c>
      <c r="BY6" s="35">
        <f t="shared" si="8"/>
        <v>84.32</v>
      </c>
      <c r="BZ6" s="35">
        <f t="shared" si="8"/>
        <v>85.23</v>
      </c>
      <c r="CA6" s="34" t="str">
        <f>IF(CA7="","",IF(CA7="-","【-】","【"&amp;SUBSTITUTE(TEXT(CA7,"#,##0.00"),"-","△")&amp;"】"))</f>
        <v>【100.04】</v>
      </c>
      <c r="CB6" s="35">
        <f>IF(CB7="",NA(),CB7)</f>
        <v>192.84</v>
      </c>
      <c r="CC6" s="35">
        <f t="shared" ref="CC6:CK6" si="9">IF(CC7="",NA(),CC7)</f>
        <v>183.76</v>
      </c>
      <c r="CD6" s="35">
        <f t="shared" si="9"/>
        <v>183.64</v>
      </c>
      <c r="CE6" s="35">
        <f t="shared" si="9"/>
        <v>166.53</v>
      </c>
      <c r="CF6" s="35">
        <f t="shared" si="9"/>
        <v>184.37</v>
      </c>
      <c r="CG6" s="35">
        <f t="shared" si="9"/>
        <v>199.32</v>
      </c>
      <c r="CH6" s="35">
        <f t="shared" si="9"/>
        <v>199.36</v>
      </c>
      <c r="CI6" s="35">
        <f t="shared" si="9"/>
        <v>193.74</v>
      </c>
      <c r="CJ6" s="35">
        <f t="shared" si="9"/>
        <v>188.12</v>
      </c>
      <c r="CK6" s="35">
        <f t="shared" si="9"/>
        <v>185.7</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62.09</v>
      </c>
      <c r="CT6" s="35">
        <f t="shared" si="10"/>
        <v>62.23</v>
      </c>
      <c r="CU6" s="35">
        <f t="shared" si="10"/>
        <v>60</v>
      </c>
      <c r="CV6" s="35">
        <f t="shared" si="10"/>
        <v>61.03</v>
      </c>
      <c r="CW6" s="34" t="str">
        <f>IF(CW7="","",IF(CW7="-","【-】","【"&amp;SUBSTITUTE(TEXT(CW7,"#,##0.00"),"-","△")&amp;"】"))</f>
        <v>【60.09】</v>
      </c>
      <c r="CX6" s="35">
        <f>IF(CX7="",NA(),CX7)</f>
        <v>96.11</v>
      </c>
      <c r="CY6" s="35">
        <f t="shared" ref="CY6:DG6" si="11">IF(CY7="",NA(),CY7)</f>
        <v>81.36</v>
      </c>
      <c r="CZ6" s="35">
        <f t="shared" si="11"/>
        <v>81.599999999999994</v>
      </c>
      <c r="DA6" s="35">
        <f t="shared" si="11"/>
        <v>83.15</v>
      </c>
      <c r="DB6" s="35">
        <f t="shared" si="11"/>
        <v>84.62</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0.04</v>
      </c>
      <c r="EM6" s="35">
        <f t="shared" si="14"/>
        <v>0.38</v>
      </c>
      <c r="EN6" s="35">
        <f t="shared" si="14"/>
        <v>0.01</v>
      </c>
      <c r="EO6" s="34" t="str">
        <f>IF(EO7="","",IF(EO7="-","【-】","【"&amp;SUBSTITUTE(TEXT(EO7,"#,##0.00"),"-","△")&amp;"】"))</f>
        <v>【0.27】</v>
      </c>
    </row>
    <row r="7" spans="1:145" s="36" customFormat="1" x14ac:dyDescent="0.15">
      <c r="A7" s="28"/>
      <c r="B7" s="37">
        <v>2016</v>
      </c>
      <c r="C7" s="37">
        <v>192104</v>
      </c>
      <c r="D7" s="37">
        <v>47</v>
      </c>
      <c r="E7" s="37">
        <v>17</v>
      </c>
      <c r="F7" s="37">
        <v>1</v>
      </c>
      <c r="G7" s="37">
        <v>0</v>
      </c>
      <c r="H7" s="37" t="s">
        <v>110</v>
      </c>
      <c r="I7" s="37" t="s">
        <v>111</v>
      </c>
      <c r="J7" s="37" t="s">
        <v>112</v>
      </c>
      <c r="K7" s="37" t="s">
        <v>113</v>
      </c>
      <c r="L7" s="37" t="s">
        <v>114</v>
      </c>
      <c r="M7" s="37"/>
      <c r="N7" s="38" t="s">
        <v>115</v>
      </c>
      <c r="O7" s="38" t="s">
        <v>116</v>
      </c>
      <c r="P7" s="38">
        <v>73.83</v>
      </c>
      <c r="Q7" s="38">
        <v>96.01</v>
      </c>
      <c r="R7" s="38">
        <v>1674</v>
      </c>
      <c r="S7" s="38">
        <v>75373</v>
      </c>
      <c r="T7" s="38">
        <v>71.95</v>
      </c>
      <c r="U7" s="38">
        <v>1047.57</v>
      </c>
      <c r="V7" s="38">
        <v>55432</v>
      </c>
      <c r="W7" s="38">
        <v>12.13</v>
      </c>
      <c r="X7" s="38">
        <v>4569.83</v>
      </c>
      <c r="Y7" s="38">
        <v>70.66</v>
      </c>
      <c r="Z7" s="38">
        <v>70.819999999999993</v>
      </c>
      <c r="AA7" s="38">
        <v>72.97</v>
      </c>
      <c r="AB7" s="38">
        <v>74.88</v>
      </c>
      <c r="AC7" s="38">
        <v>68.2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1667.21</v>
      </c>
      <c r="BG7" s="38">
        <v>1550.81</v>
      </c>
      <c r="BH7" s="38">
        <v>1284.58</v>
      </c>
      <c r="BI7" s="38">
        <v>1040.97</v>
      </c>
      <c r="BJ7" s="38">
        <v>1147.1099999999999</v>
      </c>
      <c r="BK7" s="38">
        <v>1189.0999999999999</v>
      </c>
      <c r="BL7" s="38">
        <v>1115.1099999999999</v>
      </c>
      <c r="BM7" s="38">
        <v>1010.51</v>
      </c>
      <c r="BN7" s="38">
        <v>1031.56</v>
      </c>
      <c r="BO7" s="38">
        <v>1053.93</v>
      </c>
      <c r="BP7" s="38">
        <v>728.3</v>
      </c>
      <c r="BQ7" s="38">
        <v>51.01</v>
      </c>
      <c r="BR7" s="38">
        <v>52.03</v>
      </c>
      <c r="BS7" s="38">
        <v>54.48</v>
      </c>
      <c r="BT7" s="38">
        <v>60.52</v>
      </c>
      <c r="BU7" s="38">
        <v>53.47</v>
      </c>
      <c r="BV7" s="38">
        <v>78.78</v>
      </c>
      <c r="BW7" s="38">
        <v>79.540000000000006</v>
      </c>
      <c r="BX7" s="38">
        <v>83</v>
      </c>
      <c r="BY7" s="38">
        <v>84.32</v>
      </c>
      <c r="BZ7" s="38">
        <v>85.23</v>
      </c>
      <c r="CA7" s="38">
        <v>100.04</v>
      </c>
      <c r="CB7" s="38">
        <v>192.84</v>
      </c>
      <c r="CC7" s="38">
        <v>183.76</v>
      </c>
      <c r="CD7" s="38">
        <v>183.64</v>
      </c>
      <c r="CE7" s="38">
        <v>166.53</v>
      </c>
      <c r="CF7" s="38">
        <v>184.37</v>
      </c>
      <c r="CG7" s="38">
        <v>199.32</v>
      </c>
      <c r="CH7" s="38">
        <v>199.36</v>
      </c>
      <c r="CI7" s="38">
        <v>193.74</v>
      </c>
      <c r="CJ7" s="38">
        <v>188.12</v>
      </c>
      <c r="CK7" s="38">
        <v>185.7</v>
      </c>
      <c r="CL7" s="38">
        <v>137.82</v>
      </c>
      <c r="CM7" s="38" t="s">
        <v>115</v>
      </c>
      <c r="CN7" s="38" t="s">
        <v>115</v>
      </c>
      <c r="CO7" s="38" t="s">
        <v>115</v>
      </c>
      <c r="CP7" s="38" t="s">
        <v>115</v>
      </c>
      <c r="CQ7" s="38" t="s">
        <v>115</v>
      </c>
      <c r="CR7" s="38">
        <v>65.31</v>
      </c>
      <c r="CS7" s="38">
        <v>62.09</v>
      </c>
      <c r="CT7" s="38">
        <v>62.23</v>
      </c>
      <c r="CU7" s="38">
        <v>60</v>
      </c>
      <c r="CV7" s="38">
        <v>61.03</v>
      </c>
      <c r="CW7" s="38">
        <v>60.09</v>
      </c>
      <c r="CX7" s="38">
        <v>96.11</v>
      </c>
      <c r="CY7" s="38">
        <v>81.36</v>
      </c>
      <c r="CZ7" s="38">
        <v>81.599999999999994</v>
      </c>
      <c r="DA7" s="38">
        <v>83.15</v>
      </c>
      <c r="DB7" s="38">
        <v>84.62</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0.04</v>
      </c>
      <c r="EM7" s="38">
        <v>0.38</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2018-02-08T23:59:31Z</cp:lastPrinted>
  <dcterms:created xsi:type="dcterms:W3CDTF">2017-12-25T02:07:41Z</dcterms:created>
  <dcterms:modified xsi:type="dcterms:W3CDTF">2018-02-27T04:26:47Z</dcterms:modified>
  <cp:category/>
</cp:coreProperties>
</file>