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0" yWindow="0" windowWidth="20730" windowHeight="9390"/>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AL10" i="4" s="1"/>
  <c r="U6" i="5"/>
  <c r="BB8" i="4" s="1"/>
  <c r="T6" i="5"/>
  <c r="AT8" i="4" s="1"/>
  <c r="S6" i="5"/>
  <c r="AL8" i="4" s="1"/>
  <c r="R6" i="5"/>
  <c r="AD10" i="4" s="1"/>
  <c r="Q6" i="5"/>
  <c r="W10" i="4" s="1"/>
  <c r="P6" i="5"/>
  <c r="O6" i="5"/>
  <c r="N6" i="5"/>
  <c r="M6" i="5"/>
  <c r="L6" i="5"/>
  <c r="W8" i="4" s="1"/>
  <c r="K6" i="5"/>
  <c r="P8" i="4" s="1"/>
  <c r="J6" i="5"/>
  <c r="I8" i="4" s="1"/>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AT10" i="4"/>
  <c r="P10" i="4"/>
  <c r="I10" i="4"/>
  <c r="B10" i="4"/>
  <c r="B8" i="4"/>
  <c r="C10" i="5" l="1"/>
  <c r="D10" i="5"/>
  <c r="E10" i="5"/>
  <c r="B10" i="5"/>
</calcChain>
</file>

<file path=xl/sharedStrings.xml><?xml version="1.0" encoding="utf-8"?>
<sst xmlns="http://schemas.openxmlformats.org/spreadsheetml/2006/main" count="240" uniqueCount="125">
  <si>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</si>
  <si>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</si>
  <si>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</si>
  <si>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</si>
  <si>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</si>
  <si>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</si>
  <si>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</si>
  <si>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</si>
  <si>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</si>
  <si>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</si>
  <si>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</si>
  <si>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</si>
  <si>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</si>
  <si>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</si>
  <si>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</si>
  <si>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</si>
  <si>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</si>
  <si>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</si>
  <si>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</si>
  <si>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</si>
  <si>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</si>
  <si>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</si>
  <si>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</si>
  <si>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</si>
  <si>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</si>
  <si>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</si>
  <si>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</si>
  <si>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</si>
  <si>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</si>
  <si>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</si>
  <si>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</si>
  <si>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</si>
  <si>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</si>
  <si>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</si>
  <si>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</si>
  <si>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</si>
  <si>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</si>
  <si>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</si>
  <si>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</si>
  <si>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</si>
  <si>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</si>
  <si>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</si>
  <si>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</si>
  <si>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</si>
  <si>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</si>
  <si>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</si>
  <si>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</si>
  <si>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</si>
  <si>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</si>
  <si>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</si>
  <si>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</si>
  <si>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</si>
  <si>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</si>
  <si>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</si>
  <si>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</si>
  <si>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</si>
  <si>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</si>
  <si>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</si>
  <si>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</si>
  <si>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</si>
  <si>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</si>
  <si>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</si>
  <si>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</si>
  <si>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</si>
  <si>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</si>
  <si>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</si>
  <si>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</si>
  <si>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</si>
  <si>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</si>
  <si>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</si>
  <si>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</si>
  <si>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</si>
  <si>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</si>
  <si>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</si>
  <si>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</si>
  <si>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</si>
  <si>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</si>
  <si>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</si>
  <si>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</si>
  <si>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</si>
  <si>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</si>
  <si>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</si>
  <si>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</si>
  <si>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</si>
  <si>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</si>
  <si>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</si>
  <si>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</si>
  <si>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</si>
  <si>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</si>
  <si>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</si>
  <si>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</si>
  <si>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</si>
  <si>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</si>
  <si>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</si>
  <si>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</si>
  <si>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</si>
  <si>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</si>
  <si>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</si>
  <si>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</si>
  <si>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</si>
  <si>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</si>
  <si>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</si>
  <si>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</si>
  <si>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</si>
  <si>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</si>
  <si>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</si>
  <si>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</si>
  <si>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</si>
  <si>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</si>
  <si>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山梨県　北杜市</t>
  </si>
  <si>
    <t>法非適用</t>
  </si>
  <si>
    <t>下水道事業</t>
  </si>
  <si>
    <t>特定環境保全公共下水道</t>
  </si>
  <si>
    <t>D2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</si>
  <si>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</si>
  <si>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</si>
  <si>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</si>
  <si>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</si>
  <si>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</si>
  <si>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</si>
  <si>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</si>
  <si>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xml:space="preserve">●管渠改善率
本市の下水道は、古いもので昭和58年に供用開始をしており、平成25年度に30年が経過したものがあるが管渠の耐用年数は50年であることから、現時点では修繕箇所はなく健全といえる。
平成29年度から処理場の統廃合にかかる工事等を開始した。
今後も引続き統合する処理場を優先に機械電気設備等の長寿命化を図ると共に、資産台帳整備完了となることから、ストック化を推進し計画的施設更新や延命等に取り組む必要がある。
</t>
    <rPh sb="1" eb="2">
      <t>カン</t>
    </rPh>
    <rPh sb="2" eb="3">
      <t>キョ</t>
    </rPh>
    <rPh sb="3" eb="5">
      <t>カイゼン</t>
    </rPh>
    <rPh sb="5" eb="6">
      <t>リツ</t>
    </rPh>
    <rPh sb="7" eb="8">
      <t>ホン</t>
    </rPh>
    <rPh sb="8" eb="9">
      <t>シ</t>
    </rPh>
    <rPh sb="10" eb="13">
      <t>ゲスイドウ</t>
    </rPh>
    <rPh sb="15" eb="16">
      <t>フル</t>
    </rPh>
    <rPh sb="20" eb="22">
      <t>ショウワ</t>
    </rPh>
    <rPh sb="24" eb="25">
      <t>ネン</t>
    </rPh>
    <rPh sb="26" eb="28">
      <t>キョウヨウ</t>
    </rPh>
    <rPh sb="28" eb="30">
      <t>カイシ</t>
    </rPh>
    <rPh sb="36" eb="38">
      <t>ヘイセイ</t>
    </rPh>
    <rPh sb="40" eb="41">
      <t>ネン</t>
    </rPh>
    <rPh sb="41" eb="42">
      <t>ド</t>
    </rPh>
    <rPh sb="45" eb="46">
      <t>ネン</t>
    </rPh>
    <rPh sb="47" eb="49">
      <t>ケイカ</t>
    </rPh>
    <rPh sb="57" eb="58">
      <t>カン</t>
    </rPh>
    <rPh sb="58" eb="59">
      <t>キョ</t>
    </rPh>
    <rPh sb="60" eb="62">
      <t>タイヨウ</t>
    </rPh>
    <rPh sb="62" eb="64">
      <t>ネンスウ</t>
    </rPh>
    <rPh sb="67" eb="68">
      <t>ネン</t>
    </rPh>
    <rPh sb="76" eb="79">
      <t>ゲンジテン</t>
    </rPh>
    <rPh sb="81" eb="83">
      <t>シュウゼン</t>
    </rPh>
    <rPh sb="83" eb="85">
      <t>カショ</t>
    </rPh>
    <rPh sb="88" eb="90">
      <t>ケンゼン</t>
    </rPh>
    <rPh sb="96" eb="98">
      <t>ヘイセイ</t>
    </rPh>
    <rPh sb="100" eb="101">
      <t>ネン</t>
    </rPh>
    <rPh sb="101" eb="102">
      <t>ド</t>
    </rPh>
    <rPh sb="104" eb="106">
      <t>ショリ</t>
    </rPh>
    <rPh sb="106" eb="107">
      <t>ジョウ</t>
    </rPh>
    <rPh sb="108" eb="111">
      <t>トウハイゴウ</t>
    </rPh>
    <rPh sb="115" eb="117">
      <t>コウジ</t>
    </rPh>
    <rPh sb="117" eb="118">
      <t>トウ</t>
    </rPh>
    <rPh sb="119" eb="121">
      <t>カイシ</t>
    </rPh>
    <rPh sb="125" eb="127">
      <t>コンゴ</t>
    </rPh>
    <rPh sb="128" eb="130">
      <t>ヒキツヅ</t>
    </rPh>
    <rPh sb="158" eb="159">
      <t>トモ</t>
    </rPh>
    <rPh sb="161" eb="163">
      <t>シサン</t>
    </rPh>
    <rPh sb="163" eb="165">
      <t>ダイチョウ</t>
    </rPh>
    <rPh sb="165" eb="167">
      <t>セイビ</t>
    </rPh>
    <rPh sb="167" eb="169">
      <t>カンリョウ</t>
    </rPh>
    <rPh sb="181" eb="182">
      <t>カ</t>
    </rPh>
    <rPh sb="183" eb="185">
      <t>スイシン</t>
    </rPh>
    <rPh sb="186" eb="189">
      <t>ケイカクテキ</t>
    </rPh>
    <rPh sb="191" eb="193">
      <t>コウシン</t>
    </rPh>
    <rPh sb="194" eb="196">
      <t>エンメイ</t>
    </rPh>
    <rPh sb="196" eb="197">
      <t>トウ</t>
    </rPh>
    <phoneticPr fontId="7"/>
  </si>
  <si>
    <t>非設置</t>
    <rPh sb="0" eb="1">
      <t>ヒ</t>
    </rPh>
    <rPh sb="1" eb="3">
      <t>セッチ</t>
    </rPh>
    <phoneticPr fontId="4"/>
  </si>
  <si>
    <t xml:space="preserve">①収益的収支比率は、年々低下傾向にあったが、本年は、費用の削減等により向上した。
④企業債残高対事業規模比率は、平均を下回っており、また、地方債残高の減少と料金収入の増加により改善が図られている。しかし、今後処理場の統廃合に企業債の借入れが伴うことから、事業の優先順位をつけるなど計画的な事業執行が必要である。
⑤経費回収率は、利子払の減少と有収水量の増加が大きな要因となり向上した。また、平均値到達となった。
⑥汚水処理原価は、2年連続で減少し過去5年で最低値となった。利子払の減少と有収水量の増加が要因である。
⑦施設利用率は、前年度を約4％上回ったが、依然平均値及び全国平均を下回っており、排水需要に対して過大な施設を保有していることが分かる。
⑧水洗化率は、管渠布設工事の完了に伴い新規加入があったことにより増加となった。しかし、類似団体・全国平均値以下であり依然として低水準である。
</t>
    <rPh sb="1" eb="4">
      <t>シュウエキテキ</t>
    </rPh>
    <rPh sb="4" eb="6">
      <t>シュウシ</t>
    </rPh>
    <rPh sb="6" eb="8">
      <t>ヒリツ</t>
    </rPh>
    <rPh sb="10" eb="12">
      <t>ネンネン</t>
    </rPh>
    <rPh sb="12" eb="14">
      <t>テイカ</t>
    </rPh>
    <rPh sb="14" eb="16">
      <t>ケイコウ</t>
    </rPh>
    <rPh sb="22" eb="24">
      <t>ホンネン</t>
    </rPh>
    <rPh sb="26" eb="28">
      <t>ヒヨウ</t>
    </rPh>
    <rPh sb="29" eb="31">
      <t>サクゲン</t>
    </rPh>
    <rPh sb="31" eb="32">
      <t>トウ</t>
    </rPh>
    <rPh sb="35" eb="37">
      <t>コウジョウ</t>
    </rPh>
    <rPh sb="43" eb="45">
      <t>キギョウ</t>
    </rPh>
    <rPh sb="45" eb="46">
      <t>サイ</t>
    </rPh>
    <rPh sb="46" eb="48">
      <t>ザンダカ</t>
    </rPh>
    <rPh sb="48" eb="49">
      <t>タイ</t>
    </rPh>
    <rPh sb="49" eb="51">
      <t>ジギョウ</t>
    </rPh>
    <rPh sb="51" eb="53">
      <t>キボ</t>
    </rPh>
    <rPh sb="53" eb="55">
      <t>ヒリツ</t>
    </rPh>
    <rPh sb="57" eb="59">
      <t>ヘイキン</t>
    </rPh>
    <rPh sb="60" eb="62">
      <t>シタマワ</t>
    </rPh>
    <rPh sb="70" eb="73">
      <t>チホウサイ</t>
    </rPh>
    <rPh sb="73" eb="75">
      <t>ザンダカ</t>
    </rPh>
    <rPh sb="76" eb="78">
      <t>ゲンショウ</t>
    </rPh>
    <rPh sb="79" eb="81">
      <t>リョウキン</t>
    </rPh>
    <rPh sb="81" eb="83">
      <t>シュウニュウ</t>
    </rPh>
    <rPh sb="84" eb="86">
      <t>ゾウカ</t>
    </rPh>
    <rPh sb="89" eb="91">
      <t>カイゼン</t>
    </rPh>
    <rPh sb="92" eb="93">
      <t>ハカ</t>
    </rPh>
    <rPh sb="103" eb="105">
      <t>コンゴ</t>
    </rPh>
    <rPh sb="105" eb="107">
      <t>ショリ</t>
    </rPh>
    <rPh sb="107" eb="108">
      <t>ジョウ</t>
    </rPh>
    <rPh sb="109" eb="112">
      <t>トウハイゴウ</t>
    </rPh>
    <rPh sb="113" eb="115">
      <t>キギョウ</t>
    </rPh>
    <rPh sb="115" eb="116">
      <t>サイ</t>
    </rPh>
    <rPh sb="117" eb="119">
      <t>カリイ</t>
    </rPh>
    <rPh sb="121" eb="122">
      <t>トモナ</t>
    </rPh>
    <rPh sb="128" eb="130">
      <t>ジギョウ</t>
    </rPh>
    <rPh sb="131" eb="133">
      <t>ユウセン</t>
    </rPh>
    <rPh sb="133" eb="135">
      <t>ジュンイ</t>
    </rPh>
    <rPh sb="141" eb="143">
      <t>ケイカク</t>
    </rPh>
    <rPh sb="143" eb="144">
      <t>テキ</t>
    </rPh>
    <rPh sb="145" eb="147">
      <t>ジギョウ</t>
    </rPh>
    <rPh sb="147" eb="149">
      <t>シッコウ</t>
    </rPh>
    <rPh sb="150" eb="152">
      <t>ヒツヨウ</t>
    </rPh>
    <rPh sb="159" eb="161">
      <t>ケイヒ</t>
    </rPh>
    <rPh sb="161" eb="163">
      <t>カイシュウ</t>
    </rPh>
    <rPh sb="163" eb="164">
      <t>リツ</t>
    </rPh>
    <rPh sb="166" eb="168">
      <t>リシ</t>
    </rPh>
    <rPh sb="168" eb="169">
      <t>バラ</t>
    </rPh>
    <rPh sb="170" eb="172">
      <t>ゲンショウ</t>
    </rPh>
    <rPh sb="181" eb="182">
      <t>オオ</t>
    </rPh>
    <rPh sb="184" eb="186">
      <t>ヨウイン</t>
    </rPh>
    <rPh sb="189" eb="191">
      <t>コウジョウ</t>
    </rPh>
    <rPh sb="197" eb="199">
      <t>ヘイキン</t>
    </rPh>
    <rPh sb="199" eb="200">
      <t>チ</t>
    </rPh>
    <rPh sb="200" eb="202">
      <t>トウタツ</t>
    </rPh>
    <rPh sb="219" eb="220">
      <t>ネン</t>
    </rPh>
    <rPh sb="220" eb="222">
      <t>レンゾク</t>
    </rPh>
    <rPh sb="223" eb="225">
      <t>ゲンショウ</t>
    </rPh>
    <rPh sb="226" eb="228">
      <t>カコ</t>
    </rPh>
    <rPh sb="229" eb="230">
      <t>ネン</t>
    </rPh>
    <rPh sb="231" eb="233">
      <t>サイテイ</t>
    </rPh>
    <rPh sb="233" eb="234">
      <t>アタイ</t>
    </rPh>
    <rPh sb="263" eb="265">
      <t>シセツ</t>
    </rPh>
    <rPh sb="265" eb="268">
      <t>リヨウリツ</t>
    </rPh>
    <rPh sb="270" eb="273">
      <t>ゼンネンド</t>
    </rPh>
    <rPh sb="274" eb="275">
      <t>ヤク</t>
    </rPh>
    <rPh sb="277" eb="279">
      <t>ウワマワ</t>
    </rPh>
    <rPh sb="283" eb="285">
      <t>イゼン</t>
    </rPh>
    <rPh sb="285" eb="288">
      <t>ヘイキンチ</t>
    </rPh>
    <rPh sb="288" eb="289">
      <t>オヨ</t>
    </rPh>
    <rPh sb="290" eb="292">
      <t>ゼンコク</t>
    </rPh>
    <rPh sb="292" eb="294">
      <t>ヘイキン</t>
    </rPh>
    <rPh sb="295" eb="297">
      <t>シタマワ</t>
    </rPh>
    <rPh sb="302" eb="304">
      <t>ハイスイ</t>
    </rPh>
    <rPh sb="304" eb="306">
      <t>ジュヨウ</t>
    </rPh>
    <rPh sb="307" eb="308">
      <t>タイ</t>
    </rPh>
    <rPh sb="310" eb="312">
      <t>カダイ</t>
    </rPh>
    <rPh sb="313" eb="315">
      <t>シセツ</t>
    </rPh>
    <rPh sb="316" eb="318">
      <t>ホユウ</t>
    </rPh>
    <rPh sb="325" eb="326">
      <t>ワ</t>
    </rPh>
    <rPh sb="332" eb="335">
      <t>スイセンカ</t>
    </rPh>
    <rPh sb="335" eb="336">
      <t>リツ</t>
    </rPh>
    <rPh sb="338" eb="339">
      <t>カン</t>
    </rPh>
    <rPh sb="339" eb="340">
      <t>キョ</t>
    </rPh>
    <rPh sb="340" eb="342">
      <t>フセツ</t>
    </rPh>
    <rPh sb="342" eb="344">
      <t>コウジ</t>
    </rPh>
    <rPh sb="345" eb="347">
      <t>カンリョウ</t>
    </rPh>
    <rPh sb="348" eb="349">
      <t>トモナ</t>
    </rPh>
    <rPh sb="374" eb="376">
      <t>ルイジ</t>
    </rPh>
    <rPh sb="376" eb="378">
      <t>ダンタイ</t>
    </rPh>
    <rPh sb="379" eb="381">
      <t>ゼンコク</t>
    </rPh>
    <rPh sb="381" eb="383">
      <t>ヘイキン</t>
    </rPh>
    <rPh sb="383" eb="384">
      <t>チ</t>
    </rPh>
    <rPh sb="384" eb="386">
      <t>イカ</t>
    </rPh>
    <rPh sb="389" eb="391">
      <t>イゼン</t>
    </rPh>
    <rPh sb="394" eb="397">
      <t>テイスイジュン</t>
    </rPh>
    <phoneticPr fontId="7"/>
  </si>
  <si>
    <r>
      <t>・現状分析の結果を見ると、本市の特定環境保全公共下水道事業は、事業規模に対し収入が見合って</t>
    </r>
    <r>
      <rPr>
        <sz val="11"/>
        <rFont val="ＭＳ ゴシック"/>
        <family val="3"/>
        <charset val="128"/>
      </rPr>
      <t>いない</t>
    </r>
    <r>
      <rPr>
        <sz val="11"/>
        <color rgb="FFFF0000"/>
        <rFont val="ＭＳ ゴシック"/>
        <family val="3"/>
        <charset val="128"/>
      </rPr>
      <t>。</t>
    </r>
    <r>
      <rPr>
        <sz val="11"/>
        <color theme="1"/>
        <rFont val="ＭＳ ゴシック"/>
        <family val="3"/>
        <charset val="128"/>
      </rPr>
      <t xml:space="preserve">また、排水需要に対しても過大な施設を保有しており、経営状況は良好ではない。
・人口減少と観光客の減少により処理場の稼働率（施設利用率）に余裕がある状況であるため、平成40年度を目標に、処理場施設等を効率よく経営するため、下水道および農集排の39処理場施設を24施設に統合し、下水道事業計画区域の見直しを行っていく。
・また、水洗化率の向上及び適正な収入の確保に向けた取組が必要であり、平成32年4月の法適用移行を目指していく。
</t>
    </r>
    <rPh sb="1" eb="3">
      <t>ゲンジョウ</t>
    </rPh>
    <rPh sb="3" eb="5">
      <t>ブンセキ</t>
    </rPh>
    <rPh sb="6" eb="8">
      <t>ケッカ</t>
    </rPh>
    <rPh sb="9" eb="10">
      <t>ミ</t>
    </rPh>
    <rPh sb="13" eb="14">
      <t>ホン</t>
    </rPh>
    <rPh sb="14" eb="15">
      <t>シ</t>
    </rPh>
    <rPh sb="16" eb="18">
      <t>トクテイ</t>
    </rPh>
    <rPh sb="18" eb="20">
      <t>カンキョウ</t>
    </rPh>
    <rPh sb="20" eb="22">
      <t>ホゼン</t>
    </rPh>
    <rPh sb="22" eb="24">
      <t>コウキョウ</t>
    </rPh>
    <rPh sb="24" eb="26">
      <t>ゲスイ</t>
    </rPh>
    <rPh sb="26" eb="27">
      <t>ドウ</t>
    </rPh>
    <rPh sb="27" eb="29">
      <t>ジギョウ</t>
    </rPh>
    <rPh sb="31" eb="33">
      <t>ジギョウ</t>
    </rPh>
    <rPh sb="33" eb="35">
      <t>キボ</t>
    </rPh>
    <rPh sb="36" eb="37">
      <t>タイ</t>
    </rPh>
    <rPh sb="38" eb="40">
      <t>シュウニュウ</t>
    </rPh>
    <rPh sb="41" eb="43">
      <t>ミア</t>
    </rPh>
    <rPh sb="52" eb="54">
      <t>ハイスイ</t>
    </rPh>
    <rPh sb="54" eb="56">
      <t>ジュヨウ</t>
    </rPh>
    <rPh sb="57" eb="58">
      <t>タイ</t>
    </rPh>
    <rPh sb="61" eb="63">
      <t>カダイ</t>
    </rPh>
    <rPh sb="64" eb="66">
      <t>シセツ</t>
    </rPh>
    <rPh sb="67" eb="69">
      <t>ホユウ</t>
    </rPh>
    <rPh sb="74" eb="76">
      <t>ケイエイ</t>
    </rPh>
    <rPh sb="76" eb="78">
      <t>ジョウキョウ</t>
    </rPh>
    <rPh sb="79" eb="81">
      <t>リョウコウ</t>
    </rPh>
    <rPh sb="111" eb="113">
      <t>シセツ</t>
    </rPh>
    <rPh sb="113" eb="116">
      <t>リヨウリツ</t>
    </rPh>
    <rPh sb="131" eb="133">
      <t>ヘイセイ</t>
    </rPh>
    <rPh sb="135" eb="137">
      <t>ネンド</t>
    </rPh>
    <rPh sb="138" eb="140">
      <t>モクヒョウ</t>
    </rPh>
    <rPh sb="142" eb="145">
      <t>ショリジョウ</t>
    </rPh>
    <rPh sb="145" eb="147">
      <t>シセツ</t>
    </rPh>
    <rPh sb="147" eb="148">
      <t>トウ</t>
    </rPh>
    <rPh sb="149" eb="151">
      <t>コウリツ</t>
    </rPh>
    <rPh sb="153" eb="155">
      <t>ケイエイ</t>
    </rPh>
    <rPh sb="160" eb="163">
      <t>ゲスイドウ</t>
    </rPh>
    <rPh sb="172" eb="175">
      <t>ショリジョウ</t>
    </rPh>
    <rPh sb="175" eb="177">
      <t>シセツ</t>
    </rPh>
    <rPh sb="180" eb="182">
      <t>シセツ</t>
    </rPh>
    <rPh sb="183" eb="185">
      <t>トウゴウ</t>
    </rPh>
    <rPh sb="187" eb="190">
      <t>ゲスイドウ</t>
    </rPh>
    <rPh sb="243" eb="245">
      <t>ヘイセイ</t>
    </rPh>
    <rPh sb="247" eb="248">
      <t>ネン</t>
    </rPh>
    <rPh sb="249" eb="250">
      <t>ガツ</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</si>
</sst>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1"/>
      <color rgb="FFFF0000"/>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18" fillId="0" borderId="6"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7" xfId="0" applyFont="1" applyBorder="1" applyAlignment="1" applyProtection="1">
      <alignment horizontal="left" vertical="top" wrapText="1"/>
      <protection locked="0"/>
    </xf>
    <xf numFmtId="0" fontId="18" fillId="0" borderId="8"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4574848"/>
        <c:axId val="94585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0.11</c:v>
                </c:pt>
                <c:pt idx="1">
                  <c:v>0.05</c:v>
                </c:pt>
                <c:pt idx="2">
                  <c:v>0.04</c:v>
                </c:pt>
                <c:pt idx="3">
                  <c:v>7.0000000000000007E-2</c:v>
                </c:pt>
                <c:pt idx="4">
                  <c:v>0.09</c:v>
                </c:pt>
              </c:numCache>
            </c:numRef>
          </c:val>
          <c:smooth val="0"/>
        </c:ser>
        <c:dLbls>
          <c:showLegendKey val="0"/>
          <c:showVal val="0"/>
          <c:showCatName val="0"/>
          <c:showSerName val="0"/>
          <c:showPercent val="0"/>
          <c:showBubbleSize val="0"/>
        </c:dLbls>
        <c:marker val="1"/>
        <c:smooth val="0"/>
        <c:axId val="94574848"/>
        <c:axId val="94585216"/>
      </c:lineChart>
      <c:dateAx>
        <c:axId val="94574848"/>
        <c:scaling>
          <c:orientation val="minMax"/>
        </c:scaling>
        <c:delete val="1"/>
        <c:axPos val="b"/>
        <c:numFmt formatCode="ge" sourceLinked="1"/>
        <c:majorTickMark val="none"/>
        <c:minorTickMark val="none"/>
        <c:tickLblPos val="none"/>
        <c:crossAx val="94585216"/>
        <c:crosses val="autoZero"/>
        <c:auto val="1"/>
        <c:lblOffset val="100"/>
        <c:baseTimeUnit val="years"/>
      </c:dateAx>
      <c:valAx>
        <c:axId val="94585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574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37.299999999999997</c:v>
                </c:pt>
                <c:pt idx="1">
                  <c:v>39.32</c:v>
                </c:pt>
                <c:pt idx="2">
                  <c:v>39.39</c:v>
                </c:pt>
                <c:pt idx="3">
                  <c:v>26.06</c:v>
                </c:pt>
                <c:pt idx="4">
                  <c:v>30.22</c:v>
                </c:pt>
              </c:numCache>
            </c:numRef>
          </c:val>
        </c:ser>
        <c:dLbls>
          <c:showLegendKey val="0"/>
          <c:showVal val="0"/>
          <c:showCatName val="0"/>
          <c:showSerName val="0"/>
          <c:showPercent val="0"/>
          <c:showBubbleSize val="0"/>
        </c:dLbls>
        <c:gapWidth val="150"/>
        <c:axId val="98839168"/>
        <c:axId val="98853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42.31</c:v>
                </c:pt>
                <c:pt idx="1">
                  <c:v>43.65</c:v>
                </c:pt>
                <c:pt idx="2">
                  <c:v>43.58</c:v>
                </c:pt>
                <c:pt idx="3">
                  <c:v>41.35</c:v>
                </c:pt>
                <c:pt idx="4">
                  <c:v>42.9</c:v>
                </c:pt>
              </c:numCache>
            </c:numRef>
          </c:val>
          <c:smooth val="0"/>
        </c:ser>
        <c:dLbls>
          <c:showLegendKey val="0"/>
          <c:showVal val="0"/>
          <c:showCatName val="0"/>
          <c:showSerName val="0"/>
          <c:showPercent val="0"/>
          <c:showBubbleSize val="0"/>
        </c:dLbls>
        <c:marker val="1"/>
        <c:smooth val="0"/>
        <c:axId val="98839168"/>
        <c:axId val="98853632"/>
      </c:lineChart>
      <c:dateAx>
        <c:axId val="98839168"/>
        <c:scaling>
          <c:orientation val="minMax"/>
        </c:scaling>
        <c:delete val="1"/>
        <c:axPos val="b"/>
        <c:numFmt formatCode="ge" sourceLinked="1"/>
        <c:majorTickMark val="none"/>
        <c:minorTickMark val="none"/>
        <c:tickLblPos val="none"/>
        <c:crossAx val="98853632"/>
        <c:crosses val="autoZero"/>
        <c:auto val="1"/>
        <c:lblOffset val="100"/>
        <c:baseTimeUnit val="years"/>
      </c:dateAx>
      <c:valAx>
        <c:axId val="98853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839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78.47</c:v>
                </c:pt>
                <c:pt idx="1">
                  <c:v>78.489999999999995</c:v>
                </c:pt>
                <c:pt idx="2">
                  <c:v>78.540000000000006</c:v>
                </c:pt>
                <c:pt idx="3">
                  <c:v>78.5</c:v>
                </c:pt>
                <c:pt idx="4">
                  <c:v>78.8</c:v>
                </c:pt>
              </c:numCache>
            </c:numRef>
          </c:val>
        </c:ser>
        <c:dLbls>
          <c:showLegendKey val="0"/>
          <c:showVal val="0"/>
          <c:showCatName val="0"/>
          <c:showSerName val="0"/>
          <c:showPercent val="0"/>
          <c:showBubbleSize val="0"/>
        </c:dLbls>
        <c:gapWidth val="150"/>
        <c:axId val="98896128"/>
        <c:axId val="98898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81.3</c:v>
                </c:pt>
                <c:pt idx="1">
                  <c:v>82.2</c:v>
                </c:pt>
                <c:pt idx="2">
                  <c:v>82.35</c:v>
                </c:pt>
                <c:pt idx="3">
                  <c:v>82.9</c:v>
                </c:pt>
                <c:pt idx="4">
                  <c:v>83.5</c:v>
                </c:pt>
              </c:numCache>
            </c:numRef>
          </c:val>
          <c:smooth val="0"/>
        </c:ser>
        <c:dLbls>
          <c:showLegendKey val="0"/>
          <c:showVal val="0"/>
          <c:showCatName val="0"/>
          <c:showSerName val="0"/>
          <c:showPercent val="0"/>
          <c:showBubbleSize val="0"/>
        </c:dLbls>
        <c:marker val="1"/>
        <c:smooth val="0"/>
        <c:axId val="98896128"/>
        <c:axId val="98898304"/>
      </c:lineChart>
      <c:dateAx>
        <c:axId val="98896128"/>
        <c:scaling>
          <c:orientation val="minMax"/>
        </c:scaling>
        <c:delete val="1"/>
        <c:axPos val="b"/>
        <c:numFmt formatCode="ge" sourceLinked="1"/>
        <c:majorTickMark val="none"/>
        <c:minorTickMark val="none"/>
        <c:tickLblPos val="none"/>
        <c:crossAx val="98898304"/>
        <c:crosses val="autoZero"/>
        <c:auto val="1"/>
        <c:lblOffset val="100"/>
        <c:baseTimeUnit val="years"/>
      </c:dateAx>
      <c:valAx>
        <c:axId val="98898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896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70.599999999999994</c:v>
                </c:pt>
                <c:pt idx="1">
                  <c:v>68.680000000000007</c:v>
                </c:pt>
                <c:pt idx="2">
                  <c:v>63.98</c:v>
                </c:pt>
                <c:pt idx="3">
                  <c:v>63.77</c:v>
                </c:pt>
                <c:pt idx="4">
                  <c:v>70.180000000000007</c:v>
                </c:pt>
              </c:numCache>
            </c:numRef>
          </c:val>
        </c:ser>
        <c:dLbls>
          <c:showLegendKey val="0"/>
          <c:showVal val="0"/>
          <c:showCatName val="0"/>
          <c:showSerName val="0"/>
          <c:showPercent val="0"/>
          <c:showBubbleSize val="0"/>
        </c:dLbls>
        <c:gapWidth val="150"/>
        <c:axId val="94615424"/>
        <c:axId val="94617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4615424"/>
        <c:axId val="94617600"/>
      </c:lineChart>
      <c:dateAx>
        <c:axId val="94615424"/>
        <c:scaling>
          <c:orientation val="minMax"/>
        </c:scaling>
        <c:delete val="1"/>
        <c:axPos val="b"/>
        <c:numFmt formatCode="ge" sourceLinked="1"/>
        <c:majorTickMark val="none"/>
        <c:minorTickMark val="none"/>
        <c:tickLblPos val="none"/>
        <c:crossAx val="94617600"/>
        <c:crosses val="autoZero"/>
        <c:auto val="1"/>
        <c:lblOffset val="100"/>
        <c:baseTimeUnit val="years"/>
      </c:dateAx>
      <c:valAx>
        <c:axId val="94617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615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5311360"/>
        <c:axId val="95313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5311360"/>
        <c:axId val="95313280"/>
      </c:lineChart>
      <c:dateAx>
        <c:axId val="95311360"/>
        <c:scaling>
          <c:orientation val="minMax"/>
        </c:scaling>
        <c:delete val="1"/>
        <c:axPos val="b"/>
        <c:numFmt formatCode="ge" sourceLinked="1"/>
        <c:majorTickMark val="none"/>
        <c:minorTickMark val="none"/>
        <c:tickLblPos val="none"/>
        <c:crossAx val="95313280"/>
        <c:crosses val="autoZero"/>
        <c:auto val="1"/>
        <c:lblOffset val="100"/>
        <c:baseTimeUnit val="years"/>
      </c:dateAx>
      <c:valAx>
        <c:axId val="95313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311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5349376"/>
        <c:axId val="95351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5349376"/>
        <c:axId val="95351552"/>
      </c:lineChart>
      <c:dateAx>
        <c:axId val="95349376"/>
        <c:scaling>
          <c:orientation val="minMax"/>
        </c:scaling>
        <c:delete val="1"/>
        <c:axPos val="b"/>
        <c:numFmt formatCode="ge" sourceLinked="1"/>
        <c:majorTickMark val="none"/>
        <c:minorTickMark val="none"/>
        <c:tickLblPos val="none"/>
        <c:crossAx val="95351552"/>
        <c:crosses val="autoZero"/>
        <c:auto val="1"/>
        <c:lblOffset val="100"/>
        <c:baseTimeUnit val="years"/>
      </c:dateAx>
      <c:valAx>
        <c:axId val="95351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349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6513024"/>
        <c:axId val="96515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6513024"/>
        <c:axId val="96515200"/>
      </c:lineChart>
      <c:dateAx>
        <c:axId val="96513024"/>
        <c:scaling>
          <c:orientation val="minMax"/>
        </c:scaling>
        <c:delete val="1"/>
        <c:axPos val="b"/>
        <c:numFmt formatCode="ge" sourceLinked="1"/>
        <c:majorTickMark val="none"/>
        <c:minorTickMark val="none"/>
        <c:tickLblPos val="none"/>
        <c:crossAx val="96515200"/>
        <c:crosses val="autoZero"/>
        <c:auto val="1"/>
        <c:lblOffset val="100"/>
        <c:baseTimeUnit val="years"/>
      </c:dateAx>
      <c:valAx>
        <c:axId val="96515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513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8654848"/>
        <c:axId val="98657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8654848"/>
        <c:axId val="98657024"/>
      </c:lineChart>
      <c:dateAx>
        <c:axId val="98654848"/>
        <c:scaling>
          <c:orientation val="minMax"/>
        </c:scaling>
        <c:delete val="1"/>
        <c:axPos val="b"/>
        <c:numFmt formatCode="ge" sourceLinked="1"/>
        <c:majorTickMark val="none"/>
        <c:minorTickMark val="none"/>
        <c:tickLblPos val="none"/>
        <c:crossAx val="98657024"/>
        <c:crosses val="autoZero"/>
        <c:auto val="1"/>
        <c:lblOffset val="100"/>
        <c:baseTimeUnit val="years"/>
      </c:dateAx>
      <c:valAx>
        <c:axId val="98657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654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1006.38</c:v>
                </c:pt>
                <c:pt idx="1">
                  <c:v>985.84</c:v>
                </c:pt>
                <c:pt idx="2">
                  <c:v>1007.92</c:v>
                </c:pt>
                <c:pt idx="3">
                  <c:v>1131.1600000000001</c:v>
                </c:pt>
                <c:pt idx="4">
                  <c:v>637.86</c:v>
                </c:pt>
              </c:numCache>
            </c:numRef>
          </c:val>
        </c:ser>
        <c:dLbls>
          <c:showLegendKey val="0"/>
          <c:showVal val="0"/>
          <c:showCatName val="0"/>
          <c:showSerName val="0"/>
          <c:showPercent val="0"/>
          <c:showBubbleSize val="0"/>
        </c:dLbls>
        <c:gapWidth val="150"/>
        <c:axId val="98673024"/>
        <c:axId val="98674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1622.51</c:v>
                </c:pt>
                <c:pt idx="1">
                  <c:v>1569.13</c:v>
                </c:pt>
                <c:pt idx="2">
                  <c:v>1436</c:v>
                </c:pt>
                <c:pt idx="3">
                  <c:v>1434.89</c:v>
                </c:pt>
                <c:pt idx="4">
                  <c:v>1298.9100000000001</c:v>
                </c:pt>
              </c:numCache>
            </c:numRef>
          </c:val>
          <c:smooth val="0"/>
        </c:ser>
        <c:dLbls>
          <c:showLegendKey val="0"/>
          <c:showVal val="0"/>
          <c:showCatName val="0"/>
          <c:showSerName val="0"/>
          <c:showPercent val="0"/>
          <c:showBubbleSize val="0"/>
        </c:dLbls>
        <c:marker val="1"/>
        <c:smooth val="0"/>
        <c:axId val="98673024"/>
        <c:axId val="98674944"/>
      </c:lineChart>
      <c:dateAx>
        <c:axId val="98673024"/>
        <c:scaling>
          <c:orientation val="minMax"/>
        </c:scaling>
        <c:delete val="1"/>
        <c:axPos val="b"/>
        <c:numFmt formatCode="ge" sourceLinked="1"/>
        <c:majorTickMark val="none"/>
        <c:minorTickMark val="none"/>
        <c:tickLblPos val="none"/>
        <c:crossAx val="98674944"/>
        <c:crosses val="autoZero"/>
        <c:auto val="1"/>
        <c:lblOffset val="100"/>
        <c:baseTimeUnit val="years"/>
      </c:dateAx>
      <c:valAx>
        <c:axId val="98674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673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63.37</c:v>
                </c:pt>
                <c:pt idx="1">
                  <c:v>60.71</c:v>
                </c:pt>
                <c:pt idx="2">
                  <c:v>54.28</c:v>
                </c:pt>
                <c:pt idx="3">
                  <c:v>56.43</c:v>
                </c:pt>
                <c:pt idx="4">
                  <c:v>70.599999999999994</c:v>
                </c:pt>
              </c:numCache>
            </c:numRef>
          </c:val>
        </c:ser>
        <c:dLbls>
          <c:showLegendKey val="0"/>
          <c:showVal val="0"/>
          <c:showCatName val="0"/>
          <c:showSerName val="0"/>
          <c:showPercent val="0"/>
          <c:showBubbleSize val="0"/>
        </c:dLbls>
        <c:gapWidth val="150"/>
        <c:axId val="98721792"/>
        <c:axId val="98723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62.83</c:v>
                </c:pt>
                <c:pt idx="1">
                  <c:v>64.63</c:v>
                </c:pt>
                <c:pt idx="2">
                  <c:v>66.56</c:v>
                </c:pt>
                <c:pt idx="3">
                  <c:v>66.22</c:v>
                </c:pt>
                <c:pt idx="4">
                  <c:v>69.87</c:v>
                </c:pt>
              </c:numCache>
            </c:numRef>
          </c:val>
          <c:smooth val="0"/>
        </c:ser>
        <c:dLbls>
          <c:showLegendKey val="0"/>
          <c:showVal val="0"/>
          <c:showCatName val="0"/>
          <c:showSerName val="0"/>
          <c:showPercent val="0"/>
          <c:showBubbleSize val="0"/>
        </c:dLbls>
        <c:marker val="1"/>
        <c:smooth val="0"/>
        <c:axId val="98721792"/>
        <c:axId val="98723712"/>
      </c:lineChart>
      <c:dateAx>
        <c:axId val="98721792"/>
        <c:scaling>
          <c:orientation val="minMax"/>
        </c:scaling>
        <c:delete val="1"/>
        <c:axPos val="b"/>
        <c:numFmt formatCode="ge" sourceLinked="1"/>
        <c:majorTickMark val="none"/>
        <c:minorTickMark val="none"/>
        <c:tickLblPos val="none"/>
        <c:crossAx val="98723712"/>
        <c:crosses val="autoZero"/>
        <c:auto val="1"/>
        <c:lblOffset val="100"/>
        <c:baseTimeUnit val="years"/>
      </c:dateAx>
      <c:valAx>
        <c:axId val="98723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721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222.17</c:v>
                </c:pt>
                <c:pt idx="1">
                  <c:v>235.13</c:v>
                </c:pt>
                <c:pt idx="2">
                  <c:v>276.89999999999998</c:v>
                </c:pt>
                <c:pt idx="3">
                  <c:v>271.11</c:v>
                </c:pt>
                <c:pt idx="4">
                  <c:v>216.73</c:v>
                </c:pt>
              </c:numCache>
            </c:numRef>
          </c:val>
        </c:ser>
        <c:dLbls>
          <c:showLegendKey val="0"/>
          <c:showVal val="0"/>
          <c:showCatName val="0"/>
          <c:showSerName val="0"/>
          <c:showPercent val="0"/>
          <c:showBubbleSize val="0"/>
        </c:dLbls>
        <c:gapWidth val="150"/>
        <c:axId val="98749440"/>
        <c:axId val="98755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250.43</c:v>
                </c:pt>
                <c:pt idx="1">
                  <c:v>245.75</c:v>
                </c:pt>
                <c:pt idx="2">
                  <c:v>244.29</c:v>
                </c:pt>
                <c:pt idx="3">
                  <c:v>246.72</c:v>
                </c:pt>
                <c:pt idx="4">
                  <c:v>234.96</c:v>
                </c:pt>
              </c:numCache>
            </c:numRef>
          </c:val>
          <c:smooth val="0"/>
        </c:ser>
        <c:dLbls>
          <c:showLegendKey val="0"/>
          <c:showVal val="0"/>
          <c:showCatName val="0"/>
          <c:showSerName val="0"/>
          <c:showPercent val="0"/>
          <c:showBubbleSize val="0"/>
        </c:dLbls>
        <c:marker val="1"/>
        <c:smooth val="0"/>
        <c:axId val="98749440"/>
        <c:axId val="98755712"/>
      </c:lineChart>
      <c:dateAx>
        <c:axId val="98749440"/>
        <c:scaling>
          <c:orientation val="minMax"/>
        </c:scaling>
        <c:delete val="1"/>
        <c:axPos val="b"/>
        <c:numFmt formatCode="ge" sourceLinked="1"/>
        <c:majorTickMark val="none"/>
        <c:minorTickMark val="none"/>
        <c:tickLblPos val="none"/>
        <c:crossAx val="98755712"/>
        <c:crosses val="autoZero"/>
        <c:auto val="1"/>
        <c:lblOffset val="100"/>
        <c:baseTimeUnit val="years"/>
      </c:dateAx>
      <c:valAx>
        <c:axId val="9875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749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【1,348.09】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【232.54】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0" zoomScaleNormal="80" workbookViewId="0">
      <selection activeCell="P8" sqref="P8:V8"/>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3" t="str">
        <f>データ!H6</f>
        <v>山梨県　北杜市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特定環境保全公共下水道</v>
      </c>
      <c r="Q8" s="48"/>
      <c r="R8" s="48"/>
      <c r="S8" s="48"/>
      <c r="T8" s="48"/>
      <c r="U8" s="48"/>
      <c r="V8" s="48"/>
      <c r="W8" s="48" t="str">
        <f>データ!L6</f>
        <v>D2</v>
      </c>
      <c r="X8" s="48"/>
      <c r="Y8" s="48"/>
      <c r="Z8" s="48"/>
      <c r="AA8" s="48"/>
      <c r="AB8" s="48"/>
      <c r="AC8" s="48"/>
      <c r="AD8" s="49" t="s">
        <v>122</v>
      </c>
      <c r="AE8" s="49"/>
      <c r="AF8" s="49"/>
      <c r="AG8" s="49"/>
      <c r="AH8" s="49"/>
      <c r="AI8" s="49"/>
      <c r="AJ8" s="49"/>
      <c r="AK8" s="4"/>
      <c r="AL8" s="50">
        <f>データ!S6</f>
        <v>47780</v>
      </c>
      <c r="AM8" s="50"/>
      <c r="AN8" s="50"/>
      <c r="AO8" s="50"/>
      <c r="AP8" s="50"/>
      <c r="AQ8" s="50"/>
      <c r="AR8" s="50"/>
      <c r="AS8" s="50"/>
      <c r="AT8" s="45">
        <f>データ!T6</f>
        <v>602.48</v>
      </c>
      <c r="AU8" s="45"/>
      <c r="AV8" s="45"/>
      <c r="AW8" s="45"/>
      <c r="AX8" s="45"/>
      <c r="AY8" s="45"/>
      <c r="AZ8" s="45"/>
      <c r="BA8" s="45"/>
      <c r="BB8" s="45">
        <f>データ!U6</f>
        <v>79.31</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63.8</v>
      </c>
      <c r="Q10" s="45"/>
      <c r="R10" s="45"/>
      <c r="S10" s="45"/>
      <c r="T10" s="45"/>
      <c r="U10" s="45"/>
      <c r="V10" s="45"/>
      <c r="W10" s="45">
        <f>データ!Q6</f>
        <v>97.03</v>
      </c>
      <c r="X10" s="45"/>
      <c r="Y10" s="45"/>
      <c r="Z10" s="45"/>
      <c r="AA10" s="45"/>
      <c r="AB10" s="45"/>
      <c r="AC10" s="45"/>
      <c r="AD10" s="50">
        <f>データ!R6</f>
        <v>2260</v>
      </c>
      <c r="AE10" s="50"/>
      <c r="AF10" s="50"/>
      <c r="AG10" s="50"/>
      <c r="AH10" s="50"/>
      <c r="AI10" s="50"/>
      <c r="AJ10" s="50"/>
      <c r="AK10" s="2"/>
      <c r="AL10" s="50">
        <f>データ!V6</f>
        <v>30387</v>
      </c>
      <c r="AM10" s="50"/>
      <c r="AN10" s="50"/>
      <c r="AO10" s="50"/>
      <c r="AP10" s="50"/>
      <c r="AQ10" s="50"/>
      <c r="AR10" s="50"/>
      <c r="AS10" s="50"/>
      <c r="AT10" s="45">
        <f>データ!W6</f>
        <v>17.25</v>
      </c>
      <c r="AU10" s="45"/>
      <c r="AV10" s="45"/>
      <c r="AW10" s="45"/>
      <c r="AX10" s="45"/>
      <c r="AY10" s="45"/>
      <c r="AZ10" s="45"/>
      <c r="BA10" s="45"/>
      <c r="BB10" s="45">
        <f>データ!X6</f>
        <v>1761.57</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123</v>
      </c>
      <c r="BM16" s="70"/>
      <c r="BN16" s="70"/>
      <c r="BO16" s="70"/>
      <c r="BP16" s="70"/>
      <c r="BQ16" s="70"/>
      <c r="BR16" s="70"/>
      <c r="BS16" s="70"/>
      <c r="BT16" s="70"/>
      <c r="BU16" s="70"/>
      <c r="BV16" s="70"/>
      <c r="BW16" s="70"/>
      <c r="BX16" s="70"/>
      <c r="BY16" s="70"/>
      <c r="BZ16" s="7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x14ac:dyDescent="0.15">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x14ac:dyDescent="0.15">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121</v>
      </c>
      <c r="BM47" s="70"/>
      <c r="BN47" s="70"/>
      <c r="BO47" s="70"/>
      <c r="BP47" s="70"/>
      <c r="BQ47" s="70"/>
      <c r="BR47" s="70"/>
      <c r="BS47" s="70"/>
      <c r="BT47" s="70"/>
      <c r="BU47" s="70"/>
      <c r="BV47" s="70"/>
      <c r="BW47" s="70"/>
      <c r="BX47" s="70"/>
      <c r="BY47" s="70"/>
      <c r="BZ47" s="71"/>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x14ac:dyDescent="0.15">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x14ac:dyDescent="0.15">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6" t="s">
        <v>124</v>
      </c>
      <c r="BM66" s="77"/>
      <c r="BN66" s="77"/>
      <c r="BO66" s="77"/>
      <c r="BP66" s="77"/>
      <c r="BQ66" s="77"/>
      <c r="BR66" s="77"/>
      <c r="BS66" s="77"/>
      <c r="BT66" s="77"/>
      <c r="BU66" s="77"/>
      <c r="BV66" s="77"/>
      <c r="BW66" s="77"/>
      <c r="BX66" s="77"/>
      <c r="BY66" s="77"/>
      <c r="BZ66" s="78"/>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6"/>
      <c r="BM67" s="77"/>
      <c r="BN67" s="77"/>
      <c r="BO67" s="77"/>
      <c r="BP67" s="77"/>
      <c r="BQ67" s="77"/>
      <c r="BR67" s="77"/>
      <c r="BS67" s="77"/>
      <c r="BT67" s="77"/>
      <c r="BU67" s="77"/>
      <c r="BV67" s="77"/>
      <c r="BW67" s="77"/>
      <c r="BX67" s="77"/>
      <c r="BY67" s="77"/>
      <c r="BZ67" s="78"/>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6"/>
      <c r="BM68" s="77"/>
      <c r="BN68" s="77"/>
      <c r="BO68" s="77"/>
      <c r="BP68" s="77"/>
      <c r="BQ68" s="77"/>
      <c r="BR68" s="77"/>
      <c r="BS68" s="77"/>
      <c r="BT68" s="77"/>
      <c r="BU68" s="77"/>
      <c r="BV68" s="77"/>
      <c r="BW68" s="77"/>
      <c r="BX68" s="77"/>
      <c r="BY68" s="77"/>
      <c r="BZ68" s="78"/>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6"/>
      <c r="BM69" s="77"/>
      <c r="BN69" s="77"/>
      <c r="BO69" s="77"/>
      <c r="BP69" s="77"/>
      <c r="BQ69" s="77"/>
      <c r="BR69" s="77"/>
      <c r="BS69" s="77"/>
      <c r="BT69" s="77"/>
      <c r="BU69" s="77"/>
      <c r="BV69" s="77"/>
      <c r="BW69" s="77"/>
      <c r="BX69" s="77"/>
      <c r="BY69" s="77"/>
      <c r="BZ69" s="78"/>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6"/>
      <c r="BM70" s="77"/>
      <c r="BN70" s="77"/>
      <c r="BO70" s="77"/>
      <c r="BP70" s="77"/>
      <c r="BQ70" s="77"/>
      <c r="BR70" s="77"/>
      <c r="BS70" s="77"/>
      <c r="BT70" s="77"/>
      <c r="BU70" s="77"/>
      <c r="BV70" s="77"/>
      <c r="BW70" s="77"/>
      <c r="BX70" s="77"/>
      <c r="BY70" s="77"/>
      <c r="BZ70" s="78"/>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6"/>
      <c r="BM71" s="77"/>
      <c r="BN71" s="77"/>
      <c r="BO71" s="77"/>
      <c r="BP71" s="77"/>
      <c r="BQ71" s="77"/>
      <c r="BR71" s="77"/>
      <c r="BS71" s="77"/>
      <c r="BT71" s="77"/>
      <c r="BU71" s="77"/>
      <c r="BV71" s="77"/>
      <c r="BW71" s="77"/>
      <c r="BX71" s="77"/>
      <c r="BY71" s="77"/>
      <c r="BZ71" s="78"/>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6"/>
      <c r="BM72" s="77"/>
      <c r="BN72" s="77"/>
      <c r="BO72" s="77"/>
      <c r="BP72" s="77"/>
      <c r="BQ72" s="77"/>
      <c r="BR72" s="77"/>
      <c r="BS72" s="77"/>
      <c r="BT72" s="77"/>
      <c r="BU72" s="77"/>
      <c r="BV72" s="77"/>
      <c r="BW72" s="77"/>
      <c r="BX72" s="77"/>
      <c r="BY72" s="77"/>
      <c r="BZ72" s="78"/>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6"/>
      <c r="BM73" s="77"/>
      <c r="BN73" s="77"/>
      <c r="BO73" s="77"/>
      <c r="BP73" s="77"/>
      <c r="BQ73" s="77"/>
      <c r="BR73" s="77"/>
      <c r="BS73" s="77"/>
      <c r="BT73" s="77"/>
      <c r="BU73" s="77"/>
      <c r="BV73" s="77"/>
      <c r="BW73" s="77"/>
      <c r="BX73" s="77"/>
      <c r="BY73" s="77"/>
      <c r="BZ73" s="78"/>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6"/>
      <c r="BM74" s="77"/>
      <c r="BN74" s="77"/>
      <c r="BO74" s="77"/>
      <c r="BP74" s="77"/>
      <c r="BQ74" s="77"/>
      <c r="BR74" s="77"/>
      <c r="BS74" s="77"/>
      <c r="BT74" s="77"/>
      <c r="BU74" s="77"/>
      <c r="BV74" s="77"/>
      <c r="BW74" s="77"/>
      <c r="BX74" s="77"/>
      <c r="BY74" s="77"/>
      <c r="BZ74" s="78"/>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6"/>
      <c r="BM75" s="77"/>
      <c r="BN75" s="77"/>
      <c r="BO75" s="77"/>
      <c r="BP75" s="77"/>
      <c r="BQ75" s="77"/>
      <c r="BR75" s="77"/>
      <c r="BS75" s="77"/>
      <c r="BT75" s="77"/>
      <c r="BU75" s="77"/>
      <c r="BV75" s="77"/>
      <c r="BW75" s="77"/>
      <c r="BX75" s="77"/>
      <c r="BY75" s="77"/>
      <c r="BZ75" s="78"/>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6"/>
      <c r="BM76" s="77"/>
      <c r="BN76" s="77"/>
      <c r="BO76" s="77"/>
      <c r="BP76" s="77"/>
      <c r="BQ76" s="77"/>
      <c r="BR76" s="77"/>
      <c r="BS76" s="77"/>
      <c r="BT76" s="77"/>
      <c r="BU76" s="77"/>
      <c r="BV76" s="77"/>
      <c r="BW76" s="77"/>
      <c r="BX76" s="77"/>
      <c r="BY76" s="77"/>
      <c r="BZ76" s="78"/>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6"/>
      <c r="BM77" s="77"/>
      <c r="BN77" s="77"/>
      <c r="BO77" s="77"/>
      <c r="BP77" s="77"/>
      <c r="BQ77" s="77"/>
      <c r="BR77" s="77"/>
      <c r="BS77" s="77"/>
      <c r="BT77" s="77"/>
      <c r="BU77" s="77"/>
      <c r="BV77" s="77"/>
      <c r="BW77" s="77"/>
      <c r="BX77" s="77"/>
      <c r="BY77" s="77"/>
      <c r="BZ77" s="78"/>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6"/>
      <c r="BM78" s="77"/>
      <c r="BN78" s="77"/>
      <c r="BO78" s="77"/>
      <c r="BP78" s="77"/>
      <c r="BQ78" s="77"/>
      <c r="BR78" s="77"/>
      <c r="BS78" s="77"/>
      <c r="BT78" s="77"/>
      <c r="BU78" s="77"/>
      <c r="BV78" s="77"/>
      <c r="BW78" s="77"/>
      <c r="BX78" s="77"/>
      <c r="BY78" s="77"/>
      <c r="BZ78" s="78"/>
    </row>
    <row r="79" spans="1:78" ht="13.5" customHeight="1" x14ac:dyDescent="0.15">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76"/>
      <c r="BM79" s="77"/>
      <c r="BN79" s="77"/>
      <c r="BO79" s="77"/>
      <c r="BP79" s="77"/>
      <c r="BQ79" s="77"/>
      <c r="BR79" s="77"/>
      <c r="BS79" s="77"/>
      <c r="BT79" s="77"/>
      <c r="BU79" s="77"/>
      <c r="BV79" s="77"/>
      <c r="BW79" s="77"/>
      <c r="BX79" s="77"/>
      <c r="BY79" s="77"/>
      <c r="BZ79" s="78"/>
    </row>
    <row r="80" spans="1:78" ht="13.5" customHeight="1" x14ac:dyDescent="0.15">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76"/>
      <c r="BM80" s="77"/>
      <c r="BN80" s="77"/>
      <c r="BO80" s="77"/>
      <c r="BP80" s="77"/>
      <c r="BQ80" s="77"/>
      <c r="BR80" s="77"/>
      <c r="BS80" s="77"/>
      <c r="BT80" s="77"/>
      <c r="BU80" s="77"/>
      <c r="BV80" s="77"/>
      <c r="BW80" s="77"/>
      <c r="BX80" s="77"/>
      <c r="BY80" s="77"/>
      <c r="BZ80" s="78"/>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6"/>
      <c r="BM81" s="77"/>
      <c r="BN81" s="77"/>
      <c r="BO81" s="77"/>
      <c r="BP81" s="77"/>
      <c r="BQ81" s="77"/>
      <c r="BR81" s="77"/>
      <c r="BS81" s="77"/>
      <c r="BT81" s="77"/>
      <c r="BU81" s="77"/>
      <c r="BV81" s="77"/>
      <c r="BW81" s="77"/>
      <c r="BX81" s="77"/>
      <c r="BY81" s="77"/>
      <c r="BZ81" s="78"/>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9"/>
      <c r="BM82" s="80"/>
      <c r="BN82" s="80"/>
      <c r="BO82" s="80"/>
      <c r="BP82" s="80"/>
      <c r="BQ82" s="80"/>
      <c r="BR82" s="80"/>
      <c r="BS82" s="80"/>
      <c r="BT82" s="80"/>
      <c r="BU82" s="80"/>
      <c r="BV82" s="80"/>
      <c r="BW82" s="80"/>
      <c r="BX82" s="80"/>
      <c r="BY82" s="80"/>
      <c r="BZ82" s="81"/>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【1,348.09】</v>
      </c>
      <c r="I86" s="26" t="str">
        <f>データ!CA6</f>
        <v>【69.80】</v>
      </c>
      <c r="J86" s="26" t="str">
        <f>データ!CL6</f>
        <v>【232.54】</v>
      </c>
      <c r="K86" s="26" t="str">
        <f>データ!CW6</f>
        <v>【42.17】</v>
      </c>
      <c r="L86" s="26" t="str">
        <f>データ!DH6</f>
        <v>【82.30】</v>
      </c>
      <c r="M86" s="26" t="s">
        <v>55</v>
      </c>
      <c r="N86" s="26" t="s">
        <v>55</v>
      </c>
      <c r="O86" s="26" t="str">
        <f>データ!EO6</f>
        <v>【0.09】</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ColWidth="9" defaultRowHeight="13.5" x14ac:dyDescent="0.15"/>
  <cols>
    <col min="1" max="1" width="9" style="3"/>
    <col min="2" max="144" width="11.875" style="3" customWidth="1"/>
    <col min="145" max="16384" width="9" style="3"/>
  </cols>
  <sheetData>
    <row r="1" spans="1:145" x14ac:dyDescent="0.1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58</v>
      </c>
      <c r="B3" s="29" t="s">
        <v>59</v>
      </c>
      <c r="C3" s="29" t="s">
        <v>60</v>
      </c>
      <c r="D3" s="29" t="s">
        <v>61</v>
      </c>
      <c r="E3" s="29" t="s">
        <v>62</v>
      </c>
      <c r="F3" s="29" t="s">
        <v>63</v>
      </c>
      <c r="G3" s="29" t="s">
        <v>64</v>
      </c>
      <c r="H3" s="83" t="s">
        <v>65</v>
      </c>
      <c r="I3" s="84"/>
      <c r="J3" s="84"/>
      <c r="K3" s="84"/>
      <c r="L3" s="84"/>
      <c r="M3" s="84"/>
      <c r="N3" s="84"/>
      <c r="O3" s="84"/>
      <c r="P3" s="84"/>
      <c r="Q3" s="84"/>
      <c r="R3" s="84"/>
      <c r="S3" s="84"/>
      <c r="T3" s="84"/>
      <c r="U3" s="84"/>
      <c r="V3" s="84"/>
      <c r="W3" s="84"/>
      <c r="X3" s="85"/>
      <c r="Y3" s="89" t="s">
        <v>66</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67</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x14ac:dyDescent="0.15">
      <c r="A4" s="28" t="s">
        <v>68</v>
      </c>
      <c r="B4" s="30"/>
      <c r="C4" s="30"/>
      <c r="D4" s="30"/>
      <c r="E4" s="30"/>
      <c r="F4" s="30"/>
      <c r="G4" s="30"/>
      <c r="H4" s="86"/>
      <c r="I4" s="87"/>
      <c r="J4" s="87"/>
      <c r="K4" s="87"/>
      <c r="L4" s="87"/>
      <c r="M4" s="87"/>
      <c r="N4" s="87"/>
      <c r="O4" s="87"/>
      <c r="P4" s="87"/>
      <c r="Q4" s="87"/>
      <c r="R4" s="87"/>
      <c r="S4" s="87"/>
      <c r="T4" s="87"/>
      <c r="U4" s="87"/>
      <c r="V4" s="87"/>
      <c r="W4" s="87"/>
      <c r="X4" s="88"/>
      <c r="Y4" s="82" t="s">
        <v>69</v>
      </c>
      <c r="Z4" s="82"/>
      <c r="AA4" s="82"/>
      <c r="AB4" s="82"/>
      <c r="AC4" s="82"/>
      <c r="AD4" s="82"/>
      <c r="AE4" s="82"/>
      <c r="AF4" s="82"/>
      <c r="AG4" s="82"/>
      <c r="AH4" s="82"/>
      <c r="AI4" s="82"/>
      <c r="AJ4" s="82" t="s">
        <v>70</v>
      </c>
      <c r="AK4" s="82"/>
      <c r="AL4" s="82"/>
      <c r="AM4" s="82"/>
      <c r="AN4" s="82"/>
      <c r="AO4" s="82"/>
      <c r="AP4" s="82"/>
      <c r="AQ4" s="82"/>
      <c r="AR4" s="82"/>
      <c r="AS4" s="82"/>
      <c r="AT4" s="82"/>
      <c r="AU4" s="82" t="s">
        <v>71</v>
      </c>
      <c r="AV4" s="82"/>
      <c r="AW4" s="82"/>
      <c r="AX4" s="82"/>
      <c r="AY4" s="82"/>
      <c r="AZ4" s="82"/>
      <c r="BA4" s="82"/>
      <c r="BB4" s="82"/>
      <c r="BC4" s="82"/>
      <c r="BD4" s="82"/>
      <c r="BE4" s="82"/>
      <c r="BF4" s="82" t="s">
        <v>72</v>
      </c>
      <c r="BG4" s="82"/>
      <c r="BH4" s="82"/>
      <c r="BI4" s="82"/>
      <c r="BJ4" s="82"/>
      <c r="BK4" s="82"/>
      <c r="BL4" s="82"/>
      <c r="BM4" s="82"/>
      <c r="BN4" s="82"/>
      <c r="BO4" s="82"/>
      <c r="BP4" s="82"/>
      <c r="BQ4" s="82" t="s">
        <v>73</v>
      </c>
      <c r="BR4" s="82"/>
      <c r="BS4" s="82"/>
      <c r="BT4" s="82"/>
      <c r="BU4" s="82"/>
      <c r="BV4" s="82"/>
      <c r="BW4" s="82"/>
      <c r="BX4" s="82"/>
      <c r="BY4" s="82"/>
      <c r="BZ4" s="82"/>
      <c r="CA4" s="82"/>
      <c r="CB4" s="82" t="s">
        <v>74</v>
      </c>
      <c r="CC4" s="82"/>
      <c r="CD4" s="82"/>
      <c r="CE4" s="82"/>
      <c r="CF4" s="82"/>
      <c r="CG4" s="82"/>
      <c r="CH4" s="82"/>
      <c r="CI4" s="82"/>
      <c r="CJ4" s="82"/>
      <c r="CK4" s="82"/>
      <c r="CL4" s="82"/>
      <c r="CM4" s="82" t="s">
        <v>75</v>
      </c>
      <c r="CN4" s="82"/>
      <c r="CO4" s="82"/>
      <c r="CP4" s="82"/>
      <c r="CQ4" s="82"/>
      <c r="CR4" s="82"/>
      <c r="CS4" s="82"/>
      <c r="CT4" s="82"/>
      <c r="CU4" s="82"/>
      <c r="CV4" s="82"/>
      <c r="CW4" s="82"/>
      <c r="CX4" s="82" t="s">
        <v>76</v>
      </c>
      <c r="CY4" s="82"/>
      <c r="CZ4" s="82"/>
      <c r="DA4" s="82"/>
      <c r="DB4" s="82"/>
      <c r="DC4" s="82"/>
      <c r="DD4" s="82"/>
      <c r="DE4" s="82"/>
      <c r="DF4" s="82"/>
      <c r="DG4" s="82"/>
      <c r="DH4" s="82"/>
      <c r="DI4" s="82" t="s">
        <v>77</v>
      </c>
      <c r="DJ4" s="82"/>
      <c r="DK4" s="82"/>
      <c r="DL4" s="82"/>
      <c r="DM4" s="82"/>
      <c r="DN4" s="82"/>
      <c r="DO4" s="82"/>
      <c r="DP4" s="82"/>
      <c r="DQ4" s="82"/>
      <c r="DR4" s="82"/>
      <c r="DS4" s="82"/>
      <c r="DT4" s="82" t="s">
        <v>78</v>
      </c>
      <c r="DU4" s="82"/>
      <c r="DV4" s="82"/>
      <c r="DW4" s="82"/>
      <c r="DX4" s="82"/>
      <c r="DY4" s="82"/>
      <c r="DZ4" s="82"/>
      <c r="EA4" s="82"/>
      <c r="EB4" s="82"/>
      <c r="EC4" s="82"/>
      <c r="ED4" s="82"/>
      <c r="EE4" s="82" t="s">
        <v>79</v>
      </c>
      <c r="EF4" s="82"/>
      <c r="EG4" s="82"/>
      <c r="EH4" s="82"/>
      <c r="EI4" s="82"/>
      <c r="EJ4" s="82"/>
      <c r="EK4" s="82"/>
      <c r="EL4" s="82"/>
      <c r="EM4" s="82"/>
      <c r="EN4" s="82"/>
      <c r="EO4" s="82"/>
    </row>
    <row r="5" spans="1:145" x14ac:dyDescent="0.1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x14ac:dyDescent="0.15">
      <c r="A6" s="28" t="s">
        <v>108</v>
      </c>
      <c r="B6" s="33">
        <f>B7</f>
        <v>2016</v>
      </c>
      <c r="C6" s="33">
        <f t="shared" ref="C6:X6" si="3">C7</f>
        <v>192091</v>
      </c>
      <c r="D6" s="33">
        <f t="shared" si="3"/>
        <v>47</v>
      </c>
      <c r="E6" s="33">
        <f t="shared" si="3"/>
        <v>17</v>
      </c>
      <c r="F6" s="33">
        <f t="shared" si="3"/>
        <v>4</v>
      </c>
      <c r="G6" s="33">
        <f t="shared" si="3"/>
        <v>0</v>
      </c>
      <c r="H6" s="33" t="str">
        <f t="shared" si="3"/>
        <v>山梨県　北杜市</v>
      </c>
      <c r="I6" s="33" t="str">
        <f t="shared" si="3"/>
        <v>法非適用</v>
      </c>
      <c r="J6" s="33" t="str">
        <f t="shared" si="3"/>
        <v>下水道事業</v>
      </c>
      <c r="K6" s="33" t="str">
        <f t="shared" si="3"/>
        <v>特定環境保全公共下水道</v>
      </c>
      <c r="L6" s="33" t="str">
        <f t="shared" si="3"/>
        <v>D2</v>
      </c>
      <c r="M6" s="33">
        <f t="shared" si="3"/>
        <v>0</v>
      </c>
      <c r="N6" s="34" t="str">
        <f t="shared" si="3"/>
        <v>-</v>
      </c>
      <c r="O6" s="34" t="str">
        <f t="shared" si="3"/>
        <v>該当数値なし</v>
      </c>
      <c r="P6" s="34">
        <f t="shared" si="3"/>
        <v>63.8</v>
      </c>
      <c r="Q6" s="34">
        <f t="shared" si="3"/>
        <v>97.03</v>
      </c>
      <c r="R6" s="34">
        <f t="shared" si="3"/>
        <v>2260</v>
      </c>
      <c r="S6" s="34">
        <f t="shared" si="3"/>
        <v>47780</v>
      </c>
      <c r="T6" s="34">
        <f t="shared" si="3"/>
        <v>602.48</v>
      </c>
      <c r="U6" s="34">
        <f t="shared" si="3"/>
        <v>79.31</v>
      </c>
      <c r="V6" s="34">
        <f t="shared" si="3"/>
        <v>30387</v>
      </c>
      <c r="W6" s="34">
        <f t="shared" si="3"/>
        <v>17.25</v>
      </c>
      <c r="X6" s="34">
        <f t="shared" si="3"/>
        <v>1761.57</v>
      </c>
      <c r="Y6" s="35">
        <f>IF(Y7="",NA(),Y7)</f>
        <v>70.599999999999994</v>
      </c>
      <c r="Z6" s="35">
        <f t="shared" ref="Z6:AH6" si="4">IF(Z7="",NA(),Z7)</f>
        <v>68.680000000000007</v>
      </c>
      <c r="AA6" s="35">
        <f t="shared" si="4"/>
        <v>63.98</v>
      </c>
      <c r="AB6" s="35">
        <f t="shared" si="4"/>
        <v>63.77</v>
      </c>
      <c r="AC6" s="35">
        <f t="shared" si="4"/>
        <v>70.180000000000007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1006.38</v>
      </c>
      <c r="BG6" s="35">
        <f t="shared" ref="BG6:BO6" si="7">IF(BG7="",NA(),BG7)</f>
        <v>985.84</v>
      </c>
      <c r="BH6" s="35">
        <f t="shared" si="7"/>
        <v>1007.92</v>
      </c>
      <c r="BI6" s="35">
        <f t="shared" si="7"/>
        <v>1131.1600000000001</v>
      </c>
      <c r="BJ6" s="35">
        <f t="shared" si="7"/>
        <v>637.86</v>
      </c>
      <c r="BK6" s="35">
        <f t="shared" si="7"/>
        <v>1622.51</v>
      </c>
      <c r="BL6" s="35">
        <f t="shared" si="7"/>
        <v>1569.13</v>
      </c>
      <c r="BM6" s="35">
        <f t="shared" si="7"/>
        <v>1436</v>
      </c>
      <c r="BN6" s="35">
        <f t="shared" si="7"/>
        <v>1434.89</v>
      </c>
      <c r="BO6" s="35">
        <f t="shared" si="7"/>
        <v>1298.9100000000001</v>
      </c>
      <c r="BP6" s="34" t="str">
        <f>IF(BP7="","",IF(BP7="-","【-】","【"&amp;SUBSTITUTE(TEXT(BP7,"#,##0.00"),"-","△")&amp;"】"))</f>
        <v>【1,348.09】</v>
      </c>
      <c r="BQ6" s="35">
        <f>IF(BQ7="",NA(),BQ7)</f>
        <v>63.37</v>
      </c>
      <c r="BR6" s="35">
        <f t="shared" ref="BR6:BZ6" si="8">IF(BR7="",NA(),BR7)</f>
        <v>60.71</v>
      </c>
      <c r="BS6" s="35">
        <f t="shared" si="8"/>
        <v>54.28</v>
      </c>
      <c r="BT6" s="35">
        <f t="shared" si="8"/>
        <v>56.43</v>
      </c>
      <c r="BU6" s="35">
        <f t="shared" si="8"/>
        <v>70.599999999999994</v>
      </c>
      <c r="BV6" s="35">
        <f t="shared" si="8"/>
        <v>62.83</v>
      </c>
      <c r="BW6" s="35">
        <f t="shared" si="8"/>
        <v>64.63</v>
      </c>
      <c r="BX6" s="35">
        <f t="shared" si="8"/>
        <v>66.56</v>
      </c>
      <c r="BY6" s="35">
        <f t="shared" si="8"/>
        <v>66.22</v>
      </c>
      <c r="BZ6" s="35">
        <f t="shared" si="8"/>
        <v>69.87</v>
      </c>
      <c r="CA6" s="34" t="str">
        <f>IF(CA7="","",IF(CA7="-","【-】","【"&amp;SUBSTITUTE(TEXT(CA7,"#,##0.00"),"-","△")&amp;"】"))</f>
        <v>【69.80】</v>
      </c>
      <c r="CB6" s="35">
        <f>IF(CB7="",NA(),CB7)</f>
        <v>222.17</v>
      </c>
      <c r="CC6" s="35">
        <f t="shared" ref="CC6:CK6" si="9">IF(CC7="",NA(),CC7)</f>
        <v>235.13</v>
      </c>
      <c r="CD6" s="35">
        <f t="shared" si="9"/>
        <v>276.89999999999998</v>
      </c>
      <c r="CE6" s="35">
        <f t="shared" si="9"/>
        <v>271.11</v>
      </c>
      <c r="CF6" s="35">
        <f t="shared" si="9"/>
        <v>216.73</v>
      </c>
      <c r="CG6" s="35">
        <f t="shared" si="9"/>
        <v>250.43</v>
      </c>
      <c r="CH6" s="35">
        <f t="shared" si="9"/>
        <v>245.75</v>
      </c>
      <c r="CI6" s="35">
        <f t="shared" si="9"/>
        <v>244.29</v>
      </c>
      <c r="CJ6" s="35">
        <f t="shared" si="9"/>
        <v>246.72</v>
      </c>
      <c r="CK6" s="35">
        <f t="shared" si="9"/>
        <v>234.96</v>
      </c>
      <c r="CL6" s="34" t="str">
        <f>IF(CL7="","",IF(CL7="-","【-】","【"&amp;SUBSTITUTE(TEXT(CL7,"#,##0.00"),"-","△")&amp;"】"))</f>
        <v>【232.54】</v>
      </c>
      <c r="CM6" s="35">
        <f>IF(CM7="",NA(),CM7)</f>
        <v>37.299999999999997</v>
      </c>
      <c r="CN6" s="35">
        <f t="shared" ref="CN6:CV6" si="10">IF(CN7="",NA(),CN7)</f>
        <v>39.32</v>
      </c>
      <c r="CO6" s="35">
        <f t="shared" si="10"/>
        <v>39.39</v>
      </c>
      <c r="CP6" s="35">
        <f t="shared" si="10"/>
        <v>26.06</v>
      </c>
      <c r="CQ6" s="35">
        <f t="shared" si="10"/>
        <v>30.22</v>
      </c>
      <c r="CR6" s="35">
        <f t="shared" si="10"/>
        <v>42.31</v>
      </c>
      <c r="CS6" s="35">
        <f t="shared" si="10"/>
        <v>43.65</v>
      </c>
      <c r="CT6" s="35">
        <f t="shared" si="10"/>
        <v>43.58</v>
      </c>
      <c r="CU6" s="35">
        <f t="shared" si="10"/>
        <v>41.35</v>
      </c>
      <c r="CV6" s="35">
        <f t="shared" si="10"/>
        <v>42.9</v>
      </c>
      <c r="CW6" s="34" t="str">
        <f>IF(CW7="","",IF(CW7="-","【-】","【"&amp;SUBSTITUTE(TEXT(CW7,"#,##0.00"),"-","△")&amp;"】"))</f>
        <v>【42.17】</v>
      </c>
      <c r="CX6" s="35">
        <f>IF(CX7="",NA(),CX7)</f>
        <v>78.47</v>
      </c>
      <c r="CY6" s="35">
        <f t="shared" ref="CY6:DG6" si="11">IF(CY7="",NA(),CY7)</f>
        <v>78.489999999999995</v>
      </c>
      <c r="CZ6" s="35">
        <f t="shared" si="11"/>
        <v>78.540000000000006</v>
      </c>
      <c r="DA6" s="35">
        <f t="shared" si="11"/>
        <v>78.5</v>
      </c>
      <c r="DB6" s="35">
        <f t="shared" si="11"/>
        <v>78.8</v>
      </c>
      <c r="DC6" s="35">
        <f t="shared" si="11"/>
        <v>81.3</v>
      </c>
      <c r="DD6" s="35">
        <f t="shared" si="11"/>
        <v>82.2</v>
      </c>
      <c r="DE6" s="35">
        <f t="shared" si="11"/>
        <v>82.35</v>
      </c>
      <c r="DF6" s="35">
        <f t="shared" si="11"/>
        <v>82.9</v>
      </c>
      <c r="DG6" s="35">
        <f t="shared" si="11"/>
        <v>83.5</v>
      </c>
      <c r="DH6" s="34" t="str">
        <f>IF(DH7="","",IF(DH7="-","【-】","【"&amp;SUBSTITUTE(TEXT(DH7,"#,##0.00"),"-","△")&amp;"】"))</f>
        <v>【82.30】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0.11</v>
      </c>
      <c r="EK6" s="35">
        <f t="shared" si="14"/>
        <v>0.05</v>
      </c>
      <c r="EL6" s="35">
        <f t="shared" si="14"/>
        <v>0.04</v>
      </c>
      <c r="EM6" s="35">
        <f t="shared" si="14"/>
        <v>7.0000000000000007E-2</v>
      </c>
      <c r="EN6" s="35">
        <f t="shared" si="14"/>
        <v>0.09</v>
      </c>
      <c r="EO6" s="34" t="str">
        <f>IF(EO7="","",IF(EO7="-","【-】","【"&amp;SUBSTITUTE(TEXT(EO7,"#,##0.00"),"-","△")&amp;"】"))</f>
        <v>【0.09】</v>
      </c>
    </row>
    <row r="7" spans="1:145" s="36" customFormat="1" x14ac:dyDescent="0.15">
      <c r="A7" s="28"/>
      <c r="B7" s="37">
        <v>2016</v>
      </c>
      <c r="C7" s="37">
        <v>192091</v>
      </c>
      <c r="D7" s="37">
        <v>47</v>
      </c>
      <c r="E7" s="37">
        <v>17</v>
      </c>
      <c r="F7" s="37">
        <v>4</v>
      </c>
      <c r="G7" s="37">
        <v>0</v>
      </c>
      <c r="H7" s="37" t="s">
        <v>109</v>
      </c>
      <c r="I7" s="37" t="s">
        <v>110</v>
      </c>
      <c r="J7" s="37" t="s">
        <v>111</v>
      </c>
      <c r="K7" s="37" t="s">
        <v>112</v>
      </c>
      <c r="L7" s="37" t="s">
        <v>113</v>
      </c>
      <c r="M7" s="37"/>
      <c r="N7" s="38" t="s">
        <v>114</v>
      </c>
      <c r="O7" s="38" t="s">
        <v>115</v>
      </c>
      <c r="P7" s="38">
        <v>63.8</v>
      </c>
      <c r="Q7" s="38">
        <v>97.03</v>
      </c>
      <c r="R7" s="38">
        <v>2260</v>
      </c>
      <c r="S7" s="38">
        <v>47780</v>
      </c>
      <c r="T7" s="38">
        <v>602.48</v>
      </c>
      <c r="U7" s="38">
        <v>79.31</v>
      </c>
      <c r="V7" s="38">
        <v>30387</v>
      </c>
      <c r="W7" s="38">
        <v>17.25</v>
      </c>
      <c r="X7" s="38">
        <v>1761.57</v>
      </c>
      <c r="Y7" s="38">
        <v>70.599999999999994</v>
      </c>
      <c r="Z7" s="38">
        <v>68.680000000000007</v>
      </c>
      <c r="AA7" s="38">
        <v>63.98</v>
      </c>
      <c r="AB7" s="38">
        <v>63.77</v>
      </c>
      <c r="AC7" s="38">
        <v>70.180000000000007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1006.38</v>
      </c>
      <c r="BG7" s="38">
        <v>985.84</v>
      </c>
      <c r="BH7" s="38">
        <v>1007.92</v>
      </c>
      <c r="BI7" s="38">
        <v>1131.1600000000001</v>
      </c>
      <c r="BJ7" s="38">
        <v>637.86</v>
      </c>
      <c r="BK7" s="38">
        <v>1622.51</v>
      </c>
      <c r="BL7" s="38">
        <v>1569.13</v>
      </c>
      <c r="BM7" s="38">
        <v>1436</v>
      </c>
      <c r="BN7" s="38">
        <v>1434.89</v>
      </c>
      <c r="BO7" s="38">
        <v>1298.9100000000001</v>
      </c>
      <c r="BP7" s="38">
        <v>1348.09</v>
      </c>
      <c r="BQ7" s="38">
        <v>63.37</v>
      </c>
      <c r="BR7" s="38">
        <v>60.71</v>
      </c>
      <c r="BS7" s="38">
        <v>54.28</v>
      </c>
      <c r="BT7" s="38">
        <v>56.43</v>
      </c>
      <c r="BU7" s="38">
        <v>70.599999999999994</v>
      </c>
      <c r="BV7" s="38">
        <v>62.83</v>
      </c>
      <c r="BW7" s="38">
        <v>64.63</v>
      </c>
      <c r="BX7" s="38">
        <v>66.56</v>
      </c>
      <c r="BY7" s="38">
        <v>66.22</v>
      </c>
      <c r="BZ7" s="38">
        <v>69.87</v>
      </c>
      <c r="CA7" s="38">
        <v>69.8</v>
      </c>
      <c r="CB7" s="38">
        <v>222.17</v>
      </c>
      <c r="CC7" s="38">
        <v>235.13</v>
      </c>
      <c r="CD7" s="38">
        <v>276.89999999999998</v>
      </c>
      <c r="CE7" s="38">
        <v>271.11</v>
      </c>
      <c r="CF7" s="38">
        <v>216.73</v>
      </c>
      <c r="CG7" s="38">
        <v>250.43</v>
      </c>
      <c r="CH7" s="38">
        <v>245.75</v>
      </c>
      <c r="CI7" s="38">
        <v>244.29</v>
      </c>
      <c r="CJ7" s="38">
        <v>246.72</v>
      </c>
      <c r="CK7" s="38">
        <v>234.96</v>
      </c>
      <c r="CL7" s="38">
        <v>232.54</v>
      </c>
      <c r="CM7" s="38">
        <v>37.299999999999997</v>
      </c>
      <c r="CN7" s="38">
        <v>39.32</v>
      </c>
      <c r="CO7" s="38">
        <v>39.39</v>
      </c>
      <c r="CP7" s="38">
        <v>26.06</v>
      </c>
      <c r="CQ7" s="38">
        <v>30.22</v>
      </c>
      <c r="CR7" s="38">
        <v>42.31</v>
      </c>
      <c r="CS7" s="38">
        <v>43.65</v>
      </c>
      <c r="CT7" s="38">
        <v>43.58</v>
      </c>
      <c r="CU7" s="38">
        <v>41.35</v>
      </c>
      <c r="CV7" s="38">
        <v>42.9</v>
      </c>
      <c r="CW7" s="38">
        <v>42.17</v>
      </c>
      <c r="CX7" s="38">
        <v>78.47</v>
      </c>
      <c r="CY7" s="38">
        <v>78.489999999999995</v>
      </c>
      <c r="CZ7" s="38">
        <v>78.540000000000006</v>
      </c>
      <c r="DA7" s="38">
        <v>78.5</v>
      </c>
      <c r="DB7" s="38">
        <v>78.8</v>
      </c>
      <c r="DC7" s="38">
        <v>81.3</v>
      </c>
      <c r="DD7" s="38">
        <v>82.2</v>
      </c>
      <c r="DE7" s="38">
        <v>82.35</v>
      </c>
      <c r="DF7" s="38">
        <v>82.9</v>
      </c>
      <c r="DG7" s="38">
        <v>83.5</v>
      </c>
      <c r="DH7" s="38">
        <v>82.3</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0.11</v>
      </c>
      <c r="EK7" s="38">
        <v>0.05</v>
      </c>
      <c r="EL7" s="38">
        <v>0.04</v>
      </c>
      <c r="EM7" s="38">
        <v>7.0000000000000007E-2</v>
      </c>
      <c r="EN7" s="38">
        <v>0.09</v>
      </c>
      <c r="EO7" s="38">
        <v>0.09</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hbis</cp:lastModifiedBy>
  <cp:lastPrinted>2018-02-13T05:12:34Z</cp:lastPrinted>
  <dcterms:created xsi:type="dcterms:W3CDTF">2017-12-25T02:19:01Z</dcterms:created>
  <dcterms:modified xsi:type="dcterms:W3CDTF">2018-02-27T04:41:54Z</dcterms:modified>
  <cp:category/>
</cp:coreProperties>
</file>