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3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N3" i="4"/>
  <c r="F3" i="4"/>
  <c r="B3" i="4"/>
  <c r="B1" i="4"/>
  <c r="FX18" i="5" l="1"/>
  <c r="FT18" i="5"/>
  <c r="FV12" i="5"/>
  <c r="FW18" i="5"/>
  <c r="FU12" i="5"/>
  <c r="FV18" i="5"/>
  <c r="FX12" i="5"/>
  <c r="FT12" i="5"/>
  <c r="FU18" i="5"/>
  <c r="FW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KP10" i="5"/>
  <c r="JB10" i="5"/>
  <c r="HM10" i="5"/>
  <c r="FX10" i="5"/>
  <c r="EI10" i="5"/>
  <c r="CT10" i="5"/>
  <c r="BC10" i="5"/>
  <c r="KF10" i="5"/>
  <c r="IQ10" i="5"/>
  <c r="HC10" i="5"/>
  <c r="FN10" i="5"/>
  <c r="DY10" i="5"/>
  <c r="CJ10" i="5"/>
  <c r="ME10" i="5"/>
  <c r="LU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F11" i="4"/>
  <c r="KL10" i="5"/>
  <c r="IX10" i="5"/>
  <c r="HI10" i="5"/>
  <c r="FT10" i="5"/>
  <c r="EE10" i="5"/>
  <c r="CP10" i="5"/>
  <c r="AY10" i="5"/>
  <c r="MK10" i="5"/>
  <c r="MA10" i="5"/>
  <c r="LQ10" i="5"/>
  <c r="KB10" i="5"/>
  <c r="IM10" i="5"/>
  <c r="GY10" i="5"/>
  <c r="FJ10" i="5"/>
  <c r="DU10" i="5"/>
  <c r="CF10" i="5"/>
  <c r="LG10" i="5"/>
  <c r="JR10" i="5"/>
  <c r="IC10" i="5"/>
  <c r="GN10" i="5"/>
  <c r="EZ10" i="5"/>
  <c r="DK10" i="5"/>
  <c r="BU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MB10" i="5"/>
  <c r="LR10" i="5"/>
  <c r="KC10" i="5"/>
  <c r="IN10" i="5"/>
  <c r="GZ10" i="5"/>
  <c r="FK10" i="5"/>
  <c r="DV10" i="5"/>
  <c r="CG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<sst xmlns="http://schemas.openxmlformats.org/spreadsheetml/2006/main" count="925" uniqueCount="183">
  <si>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</si>
  <si>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</si>
  <si>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</si>
  <si>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</si>
  <si>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</si>
  <si>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</si>
  <si>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</si>
  <si>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</si>
  <si>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新エネルギー施策の財源に充てるための北杜市新エネルギー事業基金に積み立てることを基本としている。積み立てた後、なお残額がある場合には、一般会計に繰り出し、住宅用太陽光発電システム設備設置補助事業等に活用することとしている。今後も事業運営に必要な財源を確保しつつ、一般会計への繰り出しを通じて住民の福祉の向上に努める方針としている。
・基金への積立
　名称：北杜市新エネルギー事業基金　27,940千円
　目的：北杜市の地域特性を活かした新エネルギー施策の財源を確保し、更には北杜市の将来にわたる財政の健全な運営に資するため
・一般会計への繰出し
　目的：住宅用太陽光発電システム設置費補助事業　5,867千円
　　　　　再生可能エネルギー導入促進事業　　　　　　36,869千円
・次年度繰越金　12,054千円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</si>
  <si>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</si>
  <si>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</si>
  <si>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</si>
  <si>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</si>
  <si>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</si>
  <si>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</si>
  <si>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</si>
  <si>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</si>
  <si>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</si>
  <si>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</si>
  <si>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</si>
  <si>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</si>
  <si>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</si>
  <si>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</si>
  <si>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</si>
  <si>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</si>
  <si>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</si>
  <si>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</si>
  <si>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</si>
  <si>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</si>
  <si>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</si>
  <si>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</si>
  <si>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</si>
  <si>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</si>
  <si>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</si>
  <si>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</si>
  <si>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</si>
  <si>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</si>
  <si>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</si>
  <si>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</si>
  <si>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</si>
  <si>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</si>
  <si>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</si>
  <si>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</si>
  <si>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</si>
  <si>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</si>
  <si>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</si>
  <si>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</si>
  <si>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</si>
  <si>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</si>
  <si>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</si>
  <si>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</si>
  <si>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</si>
  <si>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</si>
  <si>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</si>
  <si>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</si>
  <si>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</si>
  <si>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</si>
  <si>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</si>
  <si>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</si>
  <si>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</si>
  <si>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</si>
  <si>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</si>
  <si>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</si>
  <si>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</si>
  <si>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</si>
  <si>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</si>
  <si>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</si>
  <si>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</si>
  <si>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</si>
  <si>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</si>
  <si>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</si>
  <si>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</si>
  <si>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</si>
  <si>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</si>
  <si>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</si>
  <si>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</si>
  <si>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</si>
  <si>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</si>
  <si>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</si>
  <si>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</si>
  <si>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</si>
  <si>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</si>
  <si>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</si>
  <si>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</si>
  <si>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</si>
  <si>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</si>
  <si>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</si>
  <si>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</si>
  <si>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</si>
  <si>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</si>
  <si>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</si>
  <si>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</si>
  <si>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</si>
  <si>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</si>
  <si>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</si>
  <si>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</si>
  <si>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</si>
  <si>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</si>
  <si>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</si>
  <si>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</si>
  <si>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</si>
  <si>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</si>
  <si>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</si>
  <si>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</si>
  <si>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</si>
  <si>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</si>
  <si>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</si>
  <si>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</si>
  <si>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</si>
  <si>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</si>
  <si>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</si>
  <si>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</si>
  <si>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</si>
  <si>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</si>
  <si>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</si>
  <si>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</si>
  <si>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</si>
  <si>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192091</t>
  </si>
  <si>
    <t>47</t>
  </si>
  <si>
    <t>04</t>
  </si>
  <si>
    <t>0</t>
  </si>
  <si>
    <t>000</t>
  </si>
  <si>
    <t>山梨県　北杜市</t>
  </si>
  <si>
    <t>法非適用</t>
  </si>
  <si>
    <t>電気事業</t>
  </si>
  <si>
    <t/>
  </si>
  <si>
    <t>該当数値なし</t>
  </si>
  <si>
    <t>-</t>
  </si>
  <si>
    <t>平成29年3月31日　北杜サイト太陽光発電所</t>
  </si>
  <si>
    <t>平成40年4月30日　北杜サイト太陽光発電所</t>
  </si>
  <si>
    <t>無</t>
  </si>
  <si>
    <t>丸紅新電力㈱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</si>
  <si>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</si>
  <si>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</si>
  <si>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</si>
  <si>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</si>
  <si>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</si>
  <si>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</si>
  <si>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</si>
  <si>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</si>
  <si>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</si>
  <si>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</si>
  <si>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</si>
  <si>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</si>
  <si>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</si>
  <si>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</si>
  <si>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</si>
  <si>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</si>
  <si>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</si>
  <si>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</si>
  <si>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</si>
  <si>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</si>
  <si>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</si>
  <si>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</si>
  <si>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</si>
  <si>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</si>
  <si>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</si>
  <si>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</si>
  <si>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</si>
  <si>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</si>
  <si>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</si>
  <si>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</si>
  <si>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</si>
  <si>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</si>
  <si>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</si>
  <si>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</si>
  <si>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</si>
  <si>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</si>
  <si>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</si>
  <si>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</si>
  <si>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</si>
  <si>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</si>
  <si>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</si>
  <si>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</si>
  <si>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</si>
  <si>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</si>
  <si>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</si>
  <si>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</si>
  <si>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</si>
  <si>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・設備利用率は全国平均より高く稼動している状況である。太陽光による再生可能エネルギーは天候に大きく左右され、日照時間日本一である本市においての年間発電量は、高い発電効率を誇っている。
・修繕費比率については前年度より減少しているが、全国平均を上回る状況である。施設が10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・企業債残高料金収入比率0％については、NEDO実証研究を経て譲渡されたため企業債を活用していない。
・FIT適用終了（H40.4.30）後の事業のあり方については、現時点で方針は定まっていないが、H32年度までに策定を予定している経営戦略において、FIT終了による電力料収入の変動リスクも踏まえ検討することとしている。</t>
    <phoneticPr fontId="3"/>
  </si>
  <si>
    <t>・現状分析の結果を見ると、本市の電気事業は、地域特性を活かしFIT適用による再生可能エネルギーの太陽光発電については収益性が高く、経営状況は良好であると判断される。なお、NEDO実証研究を経て譲渡された北杜サイト太陽光発電所は開始から10年目を迎え、設備機器の更新計画により機器更新を実施している。計画的に実施することにより、経年劣化による突発的な故障を未然に防ぎ、安定的な発電を目指すとともに、保守費・修繕費等の軽減に努め、長期の使用を図る必要がある。
また、H32年度を目処に策定を予定している経営戦略のなかで、FIT適用終了及び料金契約終了（H40.4.30）による電力料収入の変動リスクも踏まえ検討することとしている。
施設の目的である地球温暖化問題への理解促進を図るため、視察、見学者の受け入れや、研究フィールドとしての利活用も行い、PVモジュールの実環境における特性比較及び経年劣化の傾向分析、その他必要な調査・研究について継続して行う。</t>
    <rPh sb="137" eb="139">
      <t>キキ</t>
    </rPh>
    <rPh sb="142" eb="144">
      <t>ジッシ</t>
    </rPh>
    <phoneticPr fontId="3"/>
  </si>
  <si>
    <t>非設置</t>
    <rPh sb="0" eb="1">
      <t>ヒ</t>
    </rPh>
    <rPh sb="1" eb="3">
      <t>セッチ</t>
    </rPh>
    <phoneticPr fontId="3"/>
  </si>
  <si>
    <t xml:space="preserve">・収益的収支比率及び営業収支比率は、北杜サイト太陽光発電所は実証研究開始から10年目を迎え、機器設備の更新が始まったため減少傾向である。このため更新投資に充てる財源確保に努める必要がある。
・供給原価については、施設の更新が始まり前年度より上昇している。またEBITDA(減価償却前営業利益)については、全国平均より上回っているが、前年度より収益性が低下している状況である。売電の公募落札単価下落も一因と考えられるが、省エネ・再エネによる地球温暖化CO2削減に向けての施策により一般会計への繰出経費の要因も大きいため、運転状況は良好と考えられる。
</t>
    <rPh sb="107" eb="109">
      <t>シセツ</t>
    </rPh>
    <rPh sb="110" eb="112">
      <t>コウシン</t>
    </rPh>
    <rPh sb="113" eb="114">
      <t>ハジ</t>
    </rPh>
    <rPh sb="137" eb="139">
      <t>ゲンカ</t>
    </rPh>
    <rPh sb="139" eb="141">
      <t>ショウキャク</t>
    </rPh>
    <rPh sb="141" eb="142">
      <t>マエ</t>
    </rPh>
    <rPh sb="142" eb="144">
      <t>エイギョウ</t>
    </rPh>
    <rPh sb="144" eb="146">
      <t>リエキ</t>
    </rPh>
    <rPh sb="169" eb="170">
      <t>ド</t>
    </rPh>
    <rPh sb="172" eb="175">
      <t>シュウエキセイ</t>
    </rPh>
    <rPh sb="176" eb="178">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</si>
</sst>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36"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247.2</c:v>
                </c:pt>
                <c:pt idx="2">
                  <c:v>488.1</c:v>
                </c:pt>
                <c:pt idx="3">
                  <c:v>299.7</c:v>
                </c:pt>
                <c:pt idx="4">
                  <c:v>127.7</c:v>
                </c:pt>
              </c:numCache>
            </c:numRef>
          </c:val>
        </c:ser>
        <c:dLbls>
          <c:showLegendKey val="0"/>
          <c:showVal val="0"/>
          <c:showCatName val="0"/>
          <c:showSerName val="0"/>
          <c:showPercent val="0"/>
          <c:showBubbleSize val="0"/>
        </c:dLbls>
        <c:gapWidth val="180"/>
        <c:overlap val="-90"/>
        <c:axId val="100148352"/>
        <c:axId val="10014988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0148352"/>
        <c:axId val="100149888"/>
      </c:lineChart>
      <c:catAx>
        <c:axId val="100148352"/>
        <c:scaling>
          <c:orientation val="minMax"/>
        </c:scaling>
        <c:delete val="0"/>
        <c:axPos val="b"/>
        <c:numFmt formatCode="ge" sourceLinked="1"/>
        <c:majorTickMark val="none"/>
        <c:minorTickMark val="none"/>
        <c:tickLblPos val="none"/>
        <c:crossAx val="100149888"/>
        <c:crosses val="autoZero"/>
        <c:auto val="0"/>
        <c:lblAlgn val="ctr"/>
        <c:lblOffset val="100"/>
        <c:noMultiLvlLbl val="1"/>
      </c:catAx>
      <c:valAx>
        <c:axId val="100149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148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11297664"/>
        <c:axId val="11129958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11297664"/>
        <c:axId val="111299584"/>
      </c:lineChart>
      <c:catAx>
        <c:axId val="111297664"/>
        <c:scaling>
          <c:orientation val="minMax"/>
        </c:scaling>
        <c:delete val="0"/>
        <c:axPos val="b"/>
        <c:numFmt formatCode="ge" sourceLinked="1"/>
        <c:majorTickMark val="none"/>
        <c:minorTickMark val="none"/>
        <c:tickLblPos val="none"/>
        <c:crossAx val="111299584"/>
        <c:crosses val="autoZero"/>
        <c:auto val="0"/>
        <c:lblAlgn val="ctr"/>
        <c:lblOffset val="100"/>
        <c:noMultiLvlLbl val="1"/>
      </c:catAx>
      <c:valAx>
        <c:axId val="11129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97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332736"/>
        <c:axId val="11133900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32736"/>
        <c:axId val="111339008"/>
      </c:lineChart>
      <c:catAx>
        <c:axId val="111332736"/>
        <c:scaling>
          <c:orientation val="minMax"/>
        </c:scaling>
        <c:delete val="0"/>
        <c:axPos val="b"/>
        <c:numFmt formatCode="ge" sourceLinked="1"/>
        <c:majorTickMark val="none"/>
        <c:minorTickMark val="none"/>
        <c:tickLblPos val="none"/>
        <c:crossAx val="111339008"/>
        <c:crosses val="autoZero"/>
        <c:auto val="0"/>
        <c:lblAlgn val="ctr"/>
        <c:lblOffset val="100"/>
        <c:noMultiLvlLbl val="1"/>
      </c:catAx>
      <c:valAx>
        <c:axId val="11133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392640"/>
        <c:axId val="11139481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92640"/>
        <c:axId val="111394816"/>
      </c:lineChart>
      <c:catAx>
        <c:axId val="111392640"/>
        <c:scaling>
          <c:orientation val="minMax"/>
        </c:scaling>
        <c:delete val="0"/>
        <c:axPos val="b"/>
        <c:numFmt formatCode="ge" sourceLinked="1"/>
        <c:majorTickMark val="none"/>
        <c:minorTickMark val="none"/>
        <c:tickLblPos val="none"/>
        <c:crossAx val="111394816"/>
        <c:crosses val="autoZero"/>
        <c:auto val="0"/>
        <c:lblAlgn val="ctr"/>
        <c:lblOffset val="100"/>
        <c:noMultiLvlLbl val="1"/>
      </c:catAx>
      <c:valAx>
        <c:axId val="11139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92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15680"/>
        <c:axId val="11141760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15680"/>
        <c:axId val="111417600"/>
      </c:lineChart>
      <c:catAx>
        <c:axId val="111415680"/>
        <c:scaling>
          <c:orientation val="minMax"/>
        </c:scaling>
        <c:delete val="0"/>
        <c:axPos val="b"/>
        <c:numFmt formatCode="ge" sourceLinked="1"/>
        <c:majorTickMark val="none"/>
        <c:minorTickMark val="none"/>
        <c:tickLblPos val="none"/>
        <c:crossAx val="111417600"/>
        <c:crosses val="autoZero"/>
        <c:auto val="0"/>
        <c:lblAlgn val="ctr"/>
        <c:lblOffset val="100"/>
        <c:noMultiLvlLbl val="1"/>
      </c:catAx>
      <c:valAx>
        <c:axId val="11141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14156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54848"/>
        <c:axId val="1114611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54848"/>
        <c:axId val="111461120"/>
      </c:lineChart>
      <c:catAx>
        <c:axId val="111454848"/>
        <c:scaling>
          <c:orientation val="minMax"/>
        </c:scaling>
        <c:delete val="0"/>
        <c:axPos val="b"/>
        <c:numFmt formatCode="ge" sourceLinked="1"/>
        <c:majorTickMark val="none"/>
        <c:minorTickMark val="none"/>
        <c:tickLblPos val="none"/>
        <c:crossAx val="111461120"/>
        <c:crosses val="autoZero"/>
        <c:auto val="0"/>
        <c:lblAlgn val="ctr"/>
        <c:lblOffset val="100"/>
        <c:noMultiLvlLbl val="1"/>
      </c:catAx>
      <c:valAx>
        <c:axId val="11146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54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73792"/>
        <c:axId val="11147571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73792"/>
        <c:axId val="111475712"/>
      </c:lineChart>
      <c:catAx>
        <c:axId val="111473792"/>
        <c:scaling>
          <c:orientation val="minMax"/>
        </c:scaling>
        <c:delete val="0"/>
        <c:axPos val="b"/>
        <c:numFmt formatCode="ge" sourceLinked="1"/>
        <c:majorTickMark val="none"/>
        <c:minorTickMark val="none"/>
        <c:tickLblPos val="none"/>
        <c:crossAx val="111475712"/>
        <c:crosses val="autoZero"/>
        <c:auto val="0"/>
        <c:lblAlgn val="ctr"/>
        <c:lblOffset val="100"/>
        <c:noMultiLvlLbl val="1"/>
      </c:catAx>
      <c:valAx>
        <c:axId val="1114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594880"/>
        <c:axId val="11159705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94880"/>
        <c:axId val="111597056"/>
      </c:lineChart>
      <c:catAx>
        <c:axId val="111594880"/>
        <c:scaling>
          <c:orientation val="minMax"/>
        </c:scaling>
        <c:delete val="0"/>
        <c:axPos val="b"/>
        <c:numFmt formatCode="ge" sourceLinked="1"/>
        <c:majorTickMark val="none"/>
        <c:minorTickMark val="none"/>
        <c:tickLblPos val="none"/>
        <c:crossAx val="111597056"/>
        <c:crosses val="autoZero"/>
        <c:auto val="0"/>
        <c:lblAlgn val="ctr"/>
        <c:lblOffset val="100"/>
        <c:noMultiLvlLbl val="1"/>
      </c:catAx>
      <c:valAx>
        <c:axId val="11159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594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622016"/>
        <c:axId val="11162828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22016"/>
        <c:axId val="111628288"/>
      </c:lineChart>
      <c:catAx>
        <c:axId val="111622016"/>
        <c:scaling>
          <c:orientation val="minMax"/>
        </c:scaling>
        <c:delete val="0"/>
        <c:axPos val="b"/>
        <c:numFmt formatCode="ge" sourceLinked="1"/>
        <c:majorTickMark val="none"/>
        <c:minorTickMark val="none"/>
        <c:tickLblPos val="none"/>
        <c:crossAx val="111628288"/>
        <c:crosses val="autoZero"/>
        <c:auto val="0"/>
        <c:lblAlgn val="ctr"/>
        <c:lblOffset val="100"/>
        <c:noMultiLvlLbl val="1"/>
      </c:catAx>
      <c:valAx>
        <c:axId val="11162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22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739648"/>
        <c:axId val="1117415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39648"/>
        <c:axId val="111741568"/>
      </c:lineChart>
      <c:catAx>
        <c:axId val="111739648"/>
        <c:scaling>
          <c:orientation val="minMax"/>
        </c:scaling>
        <c:delete val="0"/>
        <c:axPos val="b"/>
        <c:numFmt formatCode="ge" sourceLinked="1"/>
        <c:majorTickMark val="none"/>
        <c:minorTickMark val="none"/>
        <c:tickLblPos val="none"/>
        <c:crossAx val="111741568"/>
        <c:crosses val="autoZero"/>
        <c:auto val="0"/>
        <c:lblAlgn val="ctr"/>
        <c:lblOffset val="100"/>
        <c:noMultiLvlLbl val="1"/>
      </c:catAx>
      <c:valAx>
        <c:axId val="11174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73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771008"/>
        <c:axId val="1117731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71008"/>
        <c:axId val="111773184"/>
      </c:lineChart>
      <c:catAx>
        <c:axId val="111771008"/>
        <c:scaling>
          <c:orientation val="minMax"/>
        </c:scaling>
        <c:delete val="0"/>
        <c:axPos val="b"/>
        <c:numFmt formatCode="ge" sourceLinked="1"/>
        <c:majorTickMark val="none"/>
        <c:minorTickMark val="none"/>
        <c:tickLblPos val="none"/>
        <c:crossAx val="111773184"/>
        <c:crosses val="autoZero"/>
        <c:auto val="0"/>
        <c:lblAlgn val="ctr"/>
        <c:lblOffset val="100"/>
        <c:noMultiLvlLbl val="1"/>
      </c:catAx>
      <c:valAx>
        <c:axId val="11177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771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491.4</c:v>
                </c:pt>
                <c:pt idx="2">
                  <c:v>488.1</c:v>
                </c:pt>
                <c:pt idx="3">
                  <c:v>339.4</c:v>
                </c:pt>
                <c:pt idx="4">
                  <c:v>245.1</c:v>
                </c:pt>
              </c:numCache>
            </c:numRef>
          </c:val>
        </c:ser>
        <c:dLbls>
          <c:showLegendKey val="0"/>
          <c:showVal val="0"/>
          <c:showCatName val="0"/>
          <c:showSerName val="0"/>
          <c:showPercent val="0"/>
          <c:showBubbleSize val="0"/>
        </c:dLbls>
        <c:gapWidth val="180"/>
        <c:overlap val="-90"/>
        <c:axId val="100213888"/>
        <c:axId val="10021542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0213888"/>
        <c:axId val="100215424"/>
      </c:lineChart>
      <c:catAx>
        <c:axId val="100213888"/>
        <c:scaling>
          <c:orientation val="minMax"/>
        </c:scaling>
        <c:delete val="0"/>
        <c:axPos val="b"/>
        <c:numFmt formatCode="ge" sourceLinked="1"/>
        <c:majorTickMark val="none"/>
        <c:minorTickMark val="none"/>
        <c:tickLblPos val="none"/>
        <c:crossAx val="100215424"/>
        <c:crosses val="autoZero"/>
        <c:auto val="0"/>
        <c:lblAlgn val="ctr"/>
        <c:lblOffset val="100"/>
        <c:noMultiLvlLbl val="1"/>
      </c:catAx>
      <c:valAx>
        <c:axId val="10021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21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802240"/>
        <c:axId val="11181260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02240"/>
        <c:axId val="111812608"/>
      </c:lineChart>
      <c:catAx>
        <c:axId val="111802240"/>
        <c:scaling>
          <c:orientation val="minMax"/>
        </c:scaling>
        <c:delete val="0"/>
        <c:axPos val="b"/>
        <c:numFmt formatCode="ge" sourceLinked="1"/>
        <c:majorTickMark val="none"/>
        <c:minorTickMark val="none"/>
        <c:tickLblPos val="none"/>
        <c:crossAx val="111812608"/>
        <c:crosses val="autoZero"/>
        <c:auto val="0"/>
        <c:lblAlgn val="ctr"/>
        <c:lblOffset val="100"/>
        <c:noMultiLvlLbl val="1"/>
      </c:catAx>
      <c:valAx>
        <c:axId val="11181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0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842048"/>
        <c:axId val="11184396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42048"/>
        <c:axId val="111843968"/>
      </c:lineChart>
      <c:catAx>
        <c:axId val="111842048"/>
        <c:scaling>
          <c:orientation val="minMax"/>
        </c:scaling>
        <c:delete val="0"/>
        <c:axPos val="b"/>
        <c:numFmt formatCode="ge" sourceLinked="1"/>
        <c:majorTickMark val="none"/>
        <c:minorTickMark val="none"/>
        <c:tickLblPos val="none"/>
        <c:crossAx val="111843968"/>
        <c:crosses val="autoZero"/>
        <c:auto val="0"/>
        <c:lblAlgn val="ctr"/>
        <c:lblOffset val="100"/>
        <c:noMultiLvlLbl val="1"/>
      </c:catAx>
      <c:valAx>
        <c:axId val="11184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4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885312"/>
        <c:axId val="11188748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85312"/>
        <c:axId val="111887488"/>
      </c:lineChart>
      <c:catAx>
        <c:axId val="111885312"/>
        <c:scaling>
          <c:orientation val="minMax"/>
        </c:scaling>
        <c:delete val="0"/>
        <c:axPos val="b"/>
        <c:numFmt formatCode="ge" sourceLinked="1"/>
        <c:majorTickMark val="none"/>
        <c:minorTickMark val="none"/>
        <c:tickLblPos val="none"/>
        <c:crossAx val="111887488"/>
        <c:crosses val="autoZero"/>
        <c:auto val="0"/>
        <c:lblAlgn val="ctr"/>
        <c:lblOffset val="100"/>
        <c:noMultiLvlLbl val="1"/>
      </c:catAx>
      <c:valAx>
        <c:axId val="11188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88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019136"/>
        <c:axId val="11102105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19136"/>
        <c:axId val="111021056"/>
      </c:lineChart>
      <c:catAx>
        <c:axId val="111019136"/>
        <c:scaling>
          <c:orientation val="minMax"/>
        </c:scaling>
        <c:delete val="0"/>
        <c:axPos val="b"/>
        <c:numFmt formatCode="ge" sourceLinked="1"/>
        <c:majorTickMark val="none"/>
        <c:minorTickMark val="none"/>
        <c:tickLblPos val="none"/>
        <c:crossAx val="111021056"/>
        <c:crosses val="autoZero"/>
        <c:auto val="0"/>
        <c:lblAlgn val="ctr"/>
        <c:lblOffset val="100"/>
        <c:noMultiLvlLbl val="1"/>
      </c:catAx>
      <c:valAx>
        <c:axId val="11102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01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037824"/>
        <c:axId val="11106048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37824"/>
        <c:axId val="111060480"/>
      </c:lineChart>
      <c:catAx>
        <c:axId val="111037824"/>
        <c:scaling>
          <c:orientation val="minMax"/>
        </c:scaling>
        <c:delete val="0"/>
        <c:axPos val="b"/>
        <c:numFmt formatCode="ge" sourceLinked="1"/>
        <c:majorTickMark val="none"/>
        <c:minorTickMark val="none"/>
        <c:tickLblPos val="none"/>
        <c:crossAx val="111060480"/>
        <c:crosses val="autoZero"/>
        <c:auto val="0"/>
        <c:lblAlgn val="ctr"/>
        <c:lblOffset val="100"/>
        <c:noMultiLvlLbl val="1"/>
      </c:catAx>
      <c:valAx>
        <c:axId val="1110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0378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155072"/>
        <c:axId val="11116953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55072"/>
        <c:axId val="111169536"/>
      </c:lineChart>
      <c:catAx>
        <c:axId val="111155072"/>
        <c:scaling>
          <c:orientation val="minMax"/>
        </c:scaling>
        <c:delete val="0"/>
        <c:axPos val="b"/>
        <c:numFmt formatCode="ge" sourceLinked="1"/>
        <c:majorTickMark val="none"/>
        <c:minorTickMark val="none"/>
        <c:tickLblPos val="none"/>
        <c:crossAx val="111169536"/>
        <c:crosses val="autoZero"/>
        <c:auto val="0"/>
        <c:lblAlgn val="ctr"/>
        <c:lblOffset val="100"/>
        <c:noMultiLvlLbl val="1"/>
      </c:catAx>
      <c:valAx>
        <c:axId val="11116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5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16</c:v>
                </c:pt>
                <c:pt idx="2">
                  <c:v>16.600000000000001</c:v>
                </c:pt>
                <c:pt idx="3">
                  <c:v>15.8</c:v>
                </c:pt>
                <c:pt idx="4">
                  <c:v>16.100000000000001</c:v>
                </c:pt>
              </c:numCache>
            </c:numRef>
          </c:val>
        </c:ser>
        <c:dLbls>
          <c:showLegendKey val="0"/>
          <c:showVal val="0"/>
          <c:showCatName val="0"/>
          <c:showSerName val="0"/>
          <c:showPercent val="0"/>
          <c:showBubbleSize val="0"/>
        </c:dLbls>
        <c:gapWidth val="180"/>
        <c:overlap val="-90"/>
        <c:axId val="111210880"/>
        <c:axId val="11121280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111210880"/>
        <c:axId val="111212800"/>
      </c:lineChart>
      <c:catAx>
        <c:axId val="111210880"/>
        <c:scaling>
          <c:orientation val="minMax"/>
        </c:scaling>
        <c:delete val="0"/>
        <c:axPos val="b"/>
        <c:numFmt formatCode="ge" sourceLinked="1"/>
        <c:majorTickMark val="none"/>
        <c:minorTickMark val="none"/>
        <c:tickLblPos val="none"/>
        <c:crossAx val="111212800"/>
        <c:crosses val="autoZero"/>
        <c:auto val="0"/>
        <c:lblAlgn val="ctr"/>
        <c:lblOffset val="100"/>
        <c:noMultiLvlLbl val="1"/>
      </c:catAx>
      <c:valAx>
        <c:axId val="11121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1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1.9</c:v>
                </c:pt>
                <c:pt idx="2">
                  <c:v>7.6</c:v>
                </c:pt>
                <c:pt idx="3">
                  <c:v>5.6</c:v>
                </c:pt>
                <c:pt idx="4">
                  <c:v>1.5</c:v>
                </c:pt>
              </c:numCache>
            </c:numRef>
          </c:val>
        </c:ser>
        <c:dLbls>
          <c:showLegendKey val="0"/>
          <c:showVal val="0"/>
          <c:showCatName val="0"/>
          <c:showSerName val="0"/>
          <c:showPercent val="0"/>
          <c:showBubbleSize val="0"/>
        </c:dLbls>
        <c:gapWidth val="180"/>
        <c:overlap val="-90"/>
        <c:axId val="111102592"/>
        <c:axId val="11110476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111102592"/>
        <c:axId val="111104768"/>
      </c:lineChart>
      <c:catAx>
        <c:axId val="111102592"/>
        <c:scaling>
          <c:orientation val="minMax"/>
        </c:scaling>
        <c:delete val="0"/>
        <c:axPos val="b"/>
        <c:numFmt formatCode="ge" sourceLinked="1"/>
        <c:majorTickMark val="none"/>
        <c:minorTickMark val="none"/>
        <c:tickLblPos val="none"/>
        <c:crossAx val="111104768"/>
        <c:crosses val="autoZero"/>
        <c:auto val="0"/>
        <c:lblAlgn val="ctr"/>
        <c:lblOffset val="100"/>
        <c:noMultiLvlLbl val="1"/>
      </c:catAx>
      <c:valAx>
        <c:axId val="11110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0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11141632"/>
        <c:axId val="11114355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111141632"/>
        <c:axId val="111143552"/>
      </c:lineChart>
      <c:catAx>
        <c:axId val="111141632"/>
        <c:scaling>
          <c:orientation val="minMax"/>
        </c:scaling>
        <c:delete val="0"/>
        <c:axPos val="b"/>
        <c:numFmt formatCode="ge" sourceLinked="1"/>
        <c:majorTickMark val="none"/>
        <c:minorTickMark val="none"/>
        <c:tickLblPos val="none"/>
        <c:crossAx val="111143552"/>
        <c:crosses val="autoZero"/>
        <c:auto val="0"/>
        <c:lblAlgn val="ctr"/>
        <c:lblOffset val="100"/>
        <c:noMultiLvlLbl val="1"/>
      </c:catAx>
      <c:valAx>
        <c:axId val="11114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4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2282624"/>
        <c:axId val="11230937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282624"/>
        <c:axId val="112309376"/>
      </c:lineChart>
      <c:catAx>
        <c:axId val="112282624"/>
        <c:scaling>
          <c:orientation val="minMax"/>
        </c:scaling>
        <c:delete val="0"/>
        <c:axPos val="b"/>
        <c:numFmt formatCode="ge" sourceLinked="1"/>
        <c:majorTickMark val="none"/>
        <c:minorTickMark val="none"/>
        <c:tickLblPos val="none"/>
        <c:crossAx val="112309376"/>
        <c:crosses val="autoZero"/>
        <c:auto val="0"/>
        <c:lblAlgn val="ctr"/>
        <c:lblOffset val="100"/>
        <c:noMultiLvlLbl val="1"/>
      </c:catAx>
      <c:valAx>
        <c:axId val="112309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28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263040"/>
        <c:axId val="1002645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263040"/>
        <c:axId val="100264576"/>
      </c:lineChart>
      <c:catAx>
        <c:axId val="100263040"/>
        <c:scaling>
          <c:orientation val="minMax"/>
        </c:scaling>
        <c:delete val="0"/>
        <c:axPos val="b"/>
        <c:numFmt formatCode="ge" sourceLinked="1"/>
        <c:majorTickMark val="none"/>
        <c:minorTickMark val="none"/>
        <c:tickLblPos val="none"/>
        <c:crossAx val="100264576"/>
        <c:crosses val="autoZero"/>
        <c:auto val="0"/>
        <c:lblAlgn val="ctr"/>
        <c:lblOffset val="100"/>
        <c:noMultiLvlLbl val="1"/>
      </c:catAx>
      <c:valAx>
        <c:axId val="10026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26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12338432"/>
        <c:axId val="11234035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112338432"/>
        <c:axId val="112340352"/>
      </c:lineChart>
      <c:catAx>
        <c:axId val="112338432"/>
        <c:scaling>
          <c:orientation val="minMax"/>
        </c:scaling>
        <c:delete val="0"/>
        <c:axPos val="b"/>
        <c:numFmt formatCode="ge" sourceLinked="1"/>
        <c:majorTickMark val="none"/>
        <c:minorTickMark val="none"/>
        <c:tickLblPos val="none"/>
        <c:crossAx val="112340352"/>
        <c:crosses val="autoZero"/>
        <c:auto val="0"/>
        <c:lblAlgn val="ctr"/>
        <c:lblOffset val="100"/>
        <c:noMultiLvlLbl val="1"/>
      </c:catAx>
      <c:valAx>
        <c:axId val="11234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33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17676.900000000001</c:v>
                </c:pt>
                <c:pt idx="2">
                  <c:v>9352.1</c:v>
                </c:pt>
                <c:pt idx="3">
                  <c:v>14887</c:v>
                </c:pt>
                <c:pt idx="4">
                  <c:v>33857.699999999997</c:v>
                </c:pt>
              </c:numCache>
            </c:numRef>
          </c:val>
        </c:ser>
        <c:dLbls>
          <c:showLegendKey val="0"/>
          <c:showVal val="0"/>
          <c:showCatName val="0"/>
          <c:showSerName val="0"/>
          <c:showPercent val="0"/>
          <c:showBubbleSize val="0"/>
        </c:dLbls>
        <c:gapWidth val="180"/>
        <c:overlap val="-90"/>
        <c:axId val="110898176"/>
        <c:axId val="11091264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10898176"/>
        <c:axId val="110912640"/>
      </c:lineChart>
      <c:catAx>
        <c:axId val="110898176"/>
        <c:scaling>
          <c:orientation val="minMax"/>
        </c:scaling>
        <c:delete val="0"/>
        <c:axPos val="b"/>
        <c:numFmt formatCode="ge" sourceLinked="1"/>
        <c:majorTickMark val="none"/>
        <c:minorTickMark val="none"/>
        <c:tickLblPos val="none"/>
        <c:crossAx val="110912640"/>
        <c:crosses val="autoZero"/>
        <c:auto val="0"/>
        <c:lblAlgn val="ctr"/>
        <c:lblOffset val="100"/>
        <c:noMultiLvlLbl val="1"/>
      </c:catAx>
      <c:valAx>
        <c:axId val="11091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89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68048</c:v>
                </c:pt>
                <c:pt idx="2">
                  <c:v>98654</c:v>
                </c:pt>
                <c:pt idx="3">
                  <c:v>77084</c:v>
                </c:pt>
                <c:pt idx="4">
                  <c:v>24684</c:v>
                </c:pt>
              </c:numCache>
            </c:numRef>
          </c:val>
        </c:ser>
        <c:dLbls>
          <c:showLegendKey val="0"/>
          <c:showVal val="0"/>
          <c:showCatName val="0"/>
          <c:showSerName val="0"/>
          <c:showPercent val="0"/>
          <c:showBubbleSize val="0"/>
        </c:dLbls>
        <c:gapWidth val="180"/>
        <c:overlap val="-90"/>
        <c:axId val="110691840"/>
        <c:axId val="11069376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10691840"/>
        <c:axId val="110693760"/>
      </c:lineChart>
      <c:catAx>
        <c:axId val="110691840"/>
        <c:scaling>
          <c:orientation val="minMax"/>
        </c:scaling>
        <c:delete val="0"/>
        <c:axPos val="b"/>
        <c:numFmt formatCode="ge" sourceLinked="1"/>
        <c:majorTickMark val="none"/>
        <c:minorTickMark val="none"/>
        <c:tickLblPos val="none"/>
        <c:crossAx val="110693760"/>
        <c:crosses val="autoZero"/>
        <c:auto val="0"/>
        <c:lblAlgn val="ctr"/>
        <c:lblOffset val="100"/>
        <c:noMultiLvlLbl val="1"/>
      </c:catAx>
      <c:valAx>
        <c:axId val="1106937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69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16</c:v>
                </c:pt>
                <c:pt idx="2">
                  <c:v>16.600000000000001</c:v>
                </c:pt>
                <c:pt idx="3">
                  <c:v>15.8</c:v>
                </c:pt>
                <c:pt idx="4">
                  <c:v>16.100000000000001</c:v>
                </c:pt>
              </c:numCache>
            </c:numRef>
          </c:val>
        </c:ser>
        <c:dLbls>
          <c:showLegendKey val="0"/>
          <c:showVal val="0"/>
          <c:showCatName val="0"/>
          <c:showSerName val="0"/>
          <c:showPercent val="0"/>
          <c:showBubbleSize val="0"/>
        </c:dLbls>
        <c:gapWidth val="180"/>
        <c:overlap val="-90"/>
        <c:axId val="110751744"/>
        <c:axId val="11075366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10751744"/>
        <c:axId val="110753664"/>
      </c:lineChart>
      <c:catAx>
        <c:axId val="110751744"/>
        <c:scaling>
          <c:orientation val="minMax"/>
        </c:scaling>
        <c:delete val="0"/>
        <c:axPos val="b"/>
        <c:numFmt formatCode="ge" sourceLinked="1"/>
        <c:majorTickMark val="none"/>
        <c:minorTickMark val="none"/>
        <c:tickLblPos val="none"/>
        <c:crossAx val="110753664"/>
        <c:crosses val="autoZero"/>
        <c:auto val="0"/>
        <c:lblAlgn val="ctr"/>
        <c:lblOffset val="100"/>
        <c:noMultiLvlLbl val="1"/>
      </c:catAx>
      <c:valAx>
        <c:axId val="11075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75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1.9</c:v>
                </c:pt>
                <c:pt idx="2">
                  <c:v>7.6</c:v>
                </c:pt>
                <c:pt idx="3">
                  <c:v>5.6</c:v>
                </c:pt>
                <c:pt idx="4">
                  <c:v>1.5</c:v>
                </c:pt>
              </c:numCache>
            </c:numRef>
          </c:val>
        </c:ser>
        <c:dLbls>
          <c:showLegendKey val="0"/>
          <c:showVal val="0"/>
          <c:showCatName val="0"/>
          <c:showSerName val="0"/>
          <c:showPercent val="0"/>
          <c:showBubbleSize val="0"/>
        </c:dLbls>
        <c:gapWidth val="180"/>
        <c:overlap val="-90"/>
        <c:axId val="110774528"/>
        <c:axId val="11078080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10774528"/>
        <c:axId val="110780800"/>
      </c:lineChart>
      <c:catAx>
        <c:axId val="110774528"/>
        <c:scaling>
          <c:orientation val="minMax"/>
        </c:scaling>
        <c:delete val="0"/>
        <c:axPos val="b"/>
        <c:numFmt formatCode="ge" sourceLinked="1"/>
        <c:majorTickMark val="none"/>
        <c:minorTickMark val="none"/>
        <c:tickLblPos val="none"/>
        <c:crossAx val="110780800"/>
        <c:crosses val="autoZero"/>
        <c:auto val="0"/>
        <c:lblAlgn val="ctr"/>
        <c:lblOffset val="100"/>
        <c:noMultiLvlLbl val="1"/>
      </c:catAx>
      <c:valAx>
        <c:axId val="11078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77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10830336"/>
        <c:axId val="11083225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10830336"/>
        <c:axId val="110832256"/>
      </c:lineChart>
      <c:catAx>
        <c:axId val="110830336"/>
        <c:scaling>
          <c:orientation val="minMax"/>
        </c:scaling>
        <c:delete val="0"/>
        <c:axPos val="b"/>
        <c:numFmt formatCode="ge" sourceLinked="1"/>
        <c:majorTickMark val="none"/>
        <c:minorTickMark val="none"/>
        <c:tickLblPos val="none"/>
        <c:crossAx val="110832256"/>
        <c:crosses val="autoZero"/>
        <c:auto val="0"/>
        <c:lblAlgn val="ctr"/>
        <c:lblOffset val="100"/>
        <c:noMultiLvlLbl val="1"/>
      </c:catAx>
      <c:valAx>
        <c:axId val="11083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83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848640"/>
        <c:axId val="1108672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48640"/>
        <c:axId val="110867200"/>
      </c:lineChart>
      <c:catAx>
        <c:axId val="110848640"/>
        <c:scaling>
          <c:orientation val="minMax"/>
        </c:scaling>
        <c:delete val="0"/>
        <c:axPos val="b"/>
        <c:numFmt formatCode="ge" sourceLinked="1"/>
        <c:majorTickMark val="none"/>
        <c:minorTickMark val="none"/>
        <c:tickLblPos val="none"/>
        <c:crossAx val="110867200"/>
        <c:crosses val="autoZero"/>
        <c:auto val="0"/>
        <c:lblAlgn val="ctr"/>
        <c:lblOffset val="100"/>
        <c:noMultiLvlLbl val="1"/>
      </c:catAx>
      <c:valAx>
        <c:axId val="110867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0848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6342" y="12013045"/>
          <a:ext cx="5686265" cy="2893989"/>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6342" y="15061046"/>
          <a:ext cx="5686265" cy="28896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6342" y="18122034"/>
          <a:ext cx="5686265" cy="28896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6342" y="21165705"/>
          <a:ext cx="5686265" cy="28896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6342" y="24176183"/>
          <a:ext cx="5686265" cy="28896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01298" y="12013045"/>
          <a:ext cx="5182453" cy="2893989"/>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01298" y="15061046"/>
          <a:ext cx="5182453" cy="28896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01298" y="18122034"/>
          <a:ext cx="5182453" cy="28896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01298" y="21165705"/>
          <a:ext cx="5182453" cy="28896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01298" y="24176183"/>
          <a:ext cx="5182453" cy="28896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7108" y="12013045"/>
          <a:ext cx="5191977" cy="2893989"/>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7108" y="15061046"/>
          <a:ext cx="5191977" cy="28896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7108" y="18122034"/>
          <a:ext cx="5191977" cy="28896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7108" y="21165705"/>
          <a:ext cx="5191977" cy="28896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7108" y="24176183"/>
          <a:ext cx="5191977" cy="28896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31269" y="12013045"/>
          <a:ext cx="5191978" cy="2893989"/>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31269" y="15061046"/>
          <a:ext cx="5191978" cy="28896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31269" y="18122034"/>
          <a:ext cx="5191978" cy="28896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31269" y="21165705"/>
          <a:ext cx="5191978" cy="28896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31269" y="24176183"/>
          <a:ext cx="5191978" cy="28896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42952" y="12013045"/>
          <a:ext cx="5191977" cy="2893989"/>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42952" y="15061046"/>
          <a:ext cx="5191977" cy="28896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42952" y="18122034"/>
          <a:ext cx="5191977" cy="28896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42952" y="21165705"/>
          <a:ext cx="5191977" cy="28896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42952" y="24176183"/>
          <a:ext cx="5191977" cy="28896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F3" sqref="F3:I3"/>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山梨県　北杜市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181</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182</v>
      </c>
      <c r="AL3" s="120"/>
      <c r="AM3" s="120"/>
      <c r="AN3" s="120"/>
      <c r="AO3" s="120"/>
      <c r="AP3" s="120"/>
      <c r="AQ3" s="121"/>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128</v>
      </c>
      <c r="G7" s="148"/>
      <c r="H7" s="148"/>
      <c r="I7" s="148"/>
      <c r="J7" s="149" t="s">
        <v>129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131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25</v>
      </c>
      <c r="C15" s="171"/>
      <c r="D15" s="171"/>
      <c r="E15" s="172"/>
      <c r="F15" s="173" t="str">
        <f>データ!AL6</f>
        <v>-</v>
      </c>
      <c r="G15" s="173"/>
      <c r="H15" s="173">
        <f>データ!AM6</f>
        <v>2615</v>
      </c>
      <c r="I15" s="173"/>
      <c r="J15" s="173">
        <f>データ!AN6</f>
        <v>2718</v>
      </c>
      <c r="K15" s="173"/>
      <c r="L15" s="173">
        <f>データ!AO6</f>
        <v>2593</v>
      </c>
      <c r="M15" s="173"/>
      <c r="N15" s="174">
        <f>データ!AP6</f>
        <v>2635</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26</v>
      </c>
      <c r="C16" s="177"/>
      <c r="D16" s="177"/>
      <c r="E16" s="178"/>
      <c r="F16" s="179" t="str">
        <f>データ!AQ6</f>
        <v>-</v>
      </c>
      <c r="G16" s="179"/>
      <c r="H16" s="179">
        <f>データ!AR6</f>
        <v>2615</v>
      </c>
      <c r="I16" s="179"/>
      <c r="J16" s="179">
        <f>データ!AS6</f>
        <v>2718</v>
      </c>
      <c r="K16" s="179"/>
      <c r="L16" s="179">
        <f>データ!AT6</f>
        <v>2593</v>
      </c>
      <c r="M16" s="179"/>
      <c r="N16" s="168">
        <f>データ!AU6</f>
        <v>2635</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29</v>
      </c>
      <c r="C19" s="177"/>
      <c r="D19" s="177"/>
      <c r="E19" s="178"/>
      <c r="F19" s="182" t="str">
        <f>データ!AV6</f>
        <v>-</v>
      </c>
      <c r="G19" s="182"/>
      <c r="H19" s="182"/>
      <c r="I19" s="182">
        <f>データ!AW6</f>
        <v>105434</v>
      </c>
      <c r="J19" s="182"/>
      <c r="K19" s="182"/>
      <c r="L19" s="182">
        <f>データ!AX6</f>
        <v>105434</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179</v>
      </c>
      <c r="AL40" s="120"/>
      <c r="AM40" s="120"/>
      <c r="AN40" s="120"/>
      <c r="AO40" s="120"/>
      <c r="AP40" s="120"/>
      <c r="AQ40" s="121"/>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15">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180</v>
      </c>
      <c r="AL99" s="193"/>
      <c r="AM99" s="193"/>
      <c r="AN99" s="193"/>
      <c r="AO99" s="193"/>
      <c r="AP99" s="193"/>
      <c r="AQ99" s="19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192091</v>
      </c>
      <c r="D6" s="68" t="str">
        <f t="shared" si="6"/>
        <v>47</v>
      </c>
      <c r="E6" s="68" t="str">
        <f t="shared" si="6"/>
        <v>04</v>
      </c>
      <c r="F6" s="68" t="str">
        <f t="shared" si="6"/>
        <v>0</v>
      </c>
      <c r="G6" s="68" t="str">
        <f t="shared" si="6"/>
        <v>000</v>
      </c>
      <c r="H6" s="68" t="str">
        <f t="shared" si="6"/>
        <v>山梨県　北杜市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平成29年3月31日　北杜サイト太陽光発電所</v>
      </c>
      <c r="S6" s="72" t="str">
        <f t="shared" si="6"/>
        <v>平成40年4月30日　北杜サイト太陽光発電所</v>
      </c>
      <c r="T6" s="68" t="str">
        <f t="shared" si="6"/>
        <v>無</v>
      </c>
      <c r="U6" s="72" t="str">
        <f t="shared" si="6"/>
        <v>丸紅新電力㈱</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2615</v>
      </c>
      <c r="AN6" s="70">
        <f t="shared" si="6"/>
        <v>2718</v>
      </c>
      <c r="AO6" s="70">
        <f t="shared" si="6"/>
        <v>2593</v>
      </c>
      <c r="AP6" s="70">
        <f t="shared" si="6"/>
        <v>2635</v>
      </c>
      <c r="AQ6" s="70" t="str">
        <f t="shared" si="6"/>
        <v>-</v>
      </c>
      <c r="AR6" s="70">
        <f t="shared" si="6"/>
        <v>2615</v>
      </c>
      <c r="AS6" s="70">
        <f t="shared" si="6"/>
        <v>2718</v>
      </c>
      <c r="AT6" s="70">
        <f t="shared" si="6"/>
        <v>2593</v>
      </c>
      <c r="AU6" s="70">
        <f t="shared" si="6"/>
        <v>2635</v>
      </c>
      <c r="AV6" s="70" t="str">
        <f t="shared" si="6"/>
        <v>-</v>
      </c>
      <c r="AW6" s="70">
        <f t="shared" si="6"/>
        <v>105434</v>
      </c>
      <c r="AX6" s="70">
        <f t="shared" si="6"/>
        <v>105434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1</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v>2615</v>
      </c>
      <c r="AN7" s="81">
        <v>2718</v>
      </c>
      <c r="AO7" s="81">
        <v>2593</v>
      </c>
      <c r="AP7" s="81">
        <v>2635</v>
      </c>
      <c r="AQ7" s="81" t="s">
        <v>127</v>
      </c>
      <c r="AR7" s="81">
        <v>2615</v>
      </c>
      <c r="AS7" s="81">
        <v>2718</v>
      </c>
      <c r="AT7" s="81">
        <v>2593</v>
      </c>
      <c r="AU7" s="81">
        <v>2635</v>
      </c>
      <c r="AV7" s="81" t="s">
        <v>127</v>
      </c>
      <c r="AW7" s="81">
        <v>105434</v>
      </c>
      <c r="AX7" s="81">
        <v>105434</v>
      </c>
      <c r="AY7" s="84" t="s">
        <v>127</v>
      </c>
      <c r="AZ7" s="84">
        <v>247.2</v>
      </c>
      <c r="BA7" s="84">
        <v>488.1</v>
      </c>
      <c r="BB7" s="84">
        <v>299.7</v>
      </c>
      <c r="BC7" s="84">
        <v>127.7</v>
      </c>
      <c r="BD7" s="84" t="s">
        <v>127</v>
      </c>
      <c r="BE7" s="84">
        <v>164.1</v>
      </c>
      <c r="BF7" s="84">
        <v>124.4</v>
      </c>
      <c r="BG7" s="84">
        <v>118.8</v>
      </c>
      <c r="BH7" s="84">
        <v>88.8</v>
      </c>
      <c r="BI7" s="84">
        <v>100</v>
      </c>
      <c r="BJ7" s="84" t="s">
        <v>127</v>
      </c>
      <c r="BK7" s="84">
        <v>491.4</v>
      </c>
      <c r="BL7" s="84">
        <v>488.1</v>
      </c>
      <c r="BM7" s="84">
        <v>339.4</v>
      </c>
      <c r="BN7" s="84">
        <v>245.1</v>
      </c>
      <c r="BO7" s="84" t="s">
        <v>127</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v>17676.900000000001</v>
      </c>
      <c r="CH7" s="84">
        <v>9352.1</v>
      </c>
      <c r="CI7" s="84">
        <v>14887</v>
      </c>
      <c r="CJ7" s="84">
        <v>33857.699999999997</v>
      </c>
      <c r="CK7" s="84" t="s">
        <v>127</v>
      </c>
      <c r="CL7" s="84">
        <v>11717.4</v>
      </c>
      <c r="CM7" s="84">
        <v>17642.5</v>
      </c>
      <c r="CN7" s="84">
        <v>18815.8</v>
      </c>
      <c r="CO7" s="84">
        <v>22847.9</v>
      </c>
      <c r="CP7" s="81" t="s">
        <v>127</v>
      </c>
      <c r="CQ7" s="81">
        <v>68048</v>
      </c>
      <c r="CR7" s="81">
        <v>98654</v>
      </c>
      <c r="CS7" s="81">
        <v>77084</v>
      </c>
      <c r="CT7" s="81">
        <v>24684</v>
      </c>
      <c r="CU7" s="81" t="s">
        <v>127</v>
      </c>
      <c r="CV7" s="81">
        <v>108538</v>
      </c>
      <c r="CW7" s="81">
        <v>58539</v>
      </c>
      <c r="CX7" s="81">
        <v>37685</v>
      </c>
      <c r="CY7" s="81">
        <v>2390</v>
      </c>
      <c r="CZ7" s="81">
        <v>1869</v>
      </c>
      <c r="DA7" s="84" t="s">
        <v>127</v>
      </c>
      <c r="DB7" s="84">
        <v>16</v>
      </c>
      <c r="DC7" s="84">
        <v>16.600000000000001</v>
      </c>
      <c r="DD7" s="84">
        <v>15.8</v>
      </c>
      <c r="DE7" s="84">
        <v>16.100000000000001</v>
      </c>
      <c r="DF7" s="84" t="s">
        <v>127</v>
      </c>
      <c r="DG7" s="84">
        <v>38.5</v>
      </c>
      <c r="DH7" s="84">
        <v>37.700000000000003</v>
      </c>
      <c r="DI7" s="84">
        <v>33.9</v>
      </c>
      <c r="DJ7" s="84">
        <v>37.9</v>
      </c>
      <c r="DK7" s="84" t="s">
        <v>127</v>
      </c>
      <c r="DL7" s="84">
        <v>1.9</v>
      </c>
      <c r="DM7" s="84">
        <v>7.6</v>
      </c>
      <c r="DN7" s="84">
        <v>5.6</v>
      </c>
      <c r="DO7" s="84">
        <v>1.5</v>
      </c>
      <c r="DP7" s="84" t="s">
        <v>127</v>
      </c>
      <c r="DQ7" s="84">
        <v>21.6</v>
      </c>
      <c r="DR7" s="84">
        <v>13.7</v>
      </c>
      <c r="DS7" s="84">
        <v>16.3</v>
      </c>
      <c r="DT7" s="84">
        <v>14.2</v>
      </c>
      <c r="DU7" s="84" t="s">
        <v>127</v>
      </c>
      <c r="DV7" s="84">
        <v>0</v>
      </c>
      <c r="DW7" s="84">
        <v>0</v>
      </c>
      <c r="DX7" s="84">
        <v>0</v>
      </c>
      <c r="DY7" s="84">
        <v>0</v>
      </c>
      <c r="DZ7" s="84" t="s">
        <v>127</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v>100</v>
      </c>
      <c r="EQ7" s="84">
        <v>100</v>
      </c>
      <c r="ER7" s="84">
        <v>100</v>
      </c>
      <c r="ES7" s="84">
        <v>100</v>
      </c>
      <c r="ET7" s="84" t="s">
        <v>127</v>
      </c>
      <c r="EU7" s="84">
        <v>56.1</v>
      </c>
      <c r="EV7" s="84">
        <v>70.2</v>
      </c>
      <c r="EW7" s="84">
        <v>73.099999999999994</v>
      </c>
      <c r="EX7" s="84">
        <v>74.8</v>
      </c>
      <c r="EY7" s="81" t="s">
        <v>127</v>
      </c>
      <c r="EZ7" s="84" t="s">
        <v>127</v>
      </c>
      <c r="FA7" s="84" t="s">
        <v>127</v>
      </c>
      <c r="FB7" s="84" t="s">
        <v>127</v>
      </c>
      <c r="FC7" s="84" t="s">
        <v>127</v>
      </c>
      <c r="FD7" s="84" t="s">
        <v>127</v>
      </c>
      <c r="FE7" s="84" t="s">
        <v>127</v>
      </c>
      <c r="FF7" s="84">
        <v>64</v>
      </c>
      <c r="FG7" s="84">
        <v>56.1</v>
      </c>
      <c r="FH7" s="84">
        <v>61.8</v>
      </c>
      <c r="FI7" s="84">
        <v>61.6</v>
      </c>
      <c r="FJ7" s="84" t="s">
        <v>127</v>
      </c>
      <c r="FK7" s="84" t="s">
        <v>127</v>
      </c>
      <c r="FL7" s="84" t="s">
        <v>127</v>
      </c>
      <c r="FM7" s="84" t="s">
        <v>127</v>
      </c>
      <c r="FN7" s="84" t="s">
        <v>127</v>
      </c>
      <c r="FO7" s="84" t="s">
        <v>127</v>
      </c>
      <c r="FP7" s="84">
        <v>22.1</v>
      </c>
      <c r="FQ7" s="84">
        <v>16.7</v>
      </c>
      <c r="FR7" s="84">
        <v>8.6999999999999993</v>
      </c>
      <c r="FS7" s="84">
        <v>5.7</v>
      </c>
      <c r="FT7" s="84" t="s">
        <v>127</v>
      </c>
      <c r="FU7" s="84" t="s">
        <v>127</v>
      </c>
      <c r="FV7" s="84" t="s">
        <v>127</v>
      </c>
      <c r="FW7" s="84" t="s">
        <v>127</v>
      </c>
      <c r="FX7" s="84" t="s">
        <v>127</v>
      </c>
      <c r="FY7" s="84" t="s">
        <v>127</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v>56.2</v>
      </c>
      <c r="GU7" s="84">
        <v>58.4</v>
      </c>
      <c r="GV7" s="84">
        <v>80.599999999999994</v>
      </c>
      <c r="GW7" s="84">
        <v>85.6</v>
      </c>
      <c r="GX7" s="81" t="s">
        <v>127</v>
      </c>
      <c r="GY7" s="84" t="s">
        <v>127</v>
      </c>
      <c r="GZ7" s="84" t="s">
        <v>127</v>
      </c>
      <c r="HA7" s="84" t="s">
        <v>127</v>
      </c>
      <c r="HB7" s="84" t="s">
        <v>127</v>
      </c>
      <c r="HC7" s="84" t="s">
        <v>127</v>
      </c>
      <c r="HD7" s="84" t="s">
        <v>127</v>
      </c>
      <c r="HE7" s="84">
        <v>49.8</v>
      </c>
      <c r="HF7" s="84">
        <v>50.3</v>
      </c>
      <c r="HG7" s="84">
        <v>47.9</v>
      </c>
      <c r="HH7" s="84">
        <v>54</v>
      </c>
      <c r="HI7" s="84" t="s">
        <v>127</v>
      </c>
      <c r="HJ7" s="84" t="s">
        <v>127</v>
      </c>
      <c r="HK7" s="84" t="s">
        <v>127</v>
      </c>
      <c r="HL7" s="84" t="s">
        <v>127</v>
      </c>
      <c r="HM7" s="84" t="s">
        <v>127</v>
      </c>
      <c r="HN7" s="84" t="s">
        <v>127</v>
      </c>
      <c r="HO7" s="84">
        <v>11.5</v>
      </c>
      <c r="HP7" s="84">
        <v>5.2</v>
      </c>
      <c r="HQ7" s="84">
        <v>13</v>
      </c>
      <c r="HR7" s="84">
        <v>8.9</v>
      </c>
      <c r="HS7" s="84" t="s">
        <v>127</v>
      </c>
      <c r="HT7" s="84" t="s">
        <v>127</v>
      </c>
      <c r="HU7" s="84" t="s">
        <v>127</v>
      </c>
      <c r="HV7" s="84" t="s">
        <v>127</v>
      </c>
      <c r="HW7" s="84" t="s">
        <v>127</v>
      </c>
      <c r="HX7" s="84" t="s">
        <v>127</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v>40.700000000000003</v>
      </c>
      <c r="IT7" s="84">
        <v>52.3</v>
      </c>
      <c r="IU7" s="84">
        <v>52.8</v>
      </c>
      <c r="IV7" s="84">
        <v>51.2</v>
      </c>
      <c r="IW7" s="81" t="s">
        <v>127</v>
      </c>
      <c r="IX7" s="84" t="s">
        <v>127</v>
      </c>
      <c r="IY7" s="84" t="s">
        <v>127</v>
      </c>
      <c r="IZ7" s="84" t="s">
        <v>127</v>
      </c>
      <c r="JA7" s="84" t="s">
        <v>127</v>
      </c>
      <c r="JB7" s="84" t="s">
        <v>127</v>
      </c>
      <c r="JC7" s="84" t="s">
        <v>127</v>
      </c>
      <c r="JD7" s="84">
        <v>19.600000000000001</v>
      </c>
      <c r="JE7" s="84">
        <v>18.5</v>
      </c>
      <c r="JF7" s="84">
        <v>16.100000000000001</v>
      </c>
      <c r="JG7" s="84">
        <v>19.600000000000001</v>
      </c>
      <c r="JH7" s="84" t="s">
        <v>127</v>
      </c>
      <c r="JI7" s="84" t="s">
        <v>127</v>
      </c>
      <c r="JJ7" s="84" t="s">
        <v>127</v>
      </c>
      <c r="JK7" s="84" t="s">
        <v>127</v>
      </c>
      <c r="JL7" s="84" t="s">
        <v>127</v>
      </c>
      <c r="JM7" s="84" t="s">
        <v>127</v>
      </c>
      <c r="JN7" s="84">
        <v>42.6</v>
      </c>
      <c r="JO7" s="84">
        <v>43.7</v>
      </c>
      <c r="JP7" s="84">
        <v>45.4</v>
      </c>
      <c r="JQ7" s="84">
        <v>48.2</v>
      </c>
      <c r="JR7" s="84" t="s">
        <v>127</v>
      </c>
      <c r="JS7" s="84" t="s">
        <v>127</v>
      </c>
      <c r="JT7" s="84" t="s">
        <v>127</v>
      </c>
      <c r="JU7" s="84" t="s">
        <v>127</v>
      </c>
      <c r="JV7" s="84" t="s">
        <v>127</v>
      </c>
      <c r="JW7" s="84" t="s">
        <v>127</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v>86.6</v>
      </c>
      <c r="KS7" s="84">
        <v>98.4</v>
      </c>
      <c r="KT7" s="84">
        <v>98.4</v>
      </c>
      <c r="KU7" s="84">
        <v>99.1</v>
      </c>
      <c r="KV7" s="81">
        <v>1869</v>
      </c>
      <c r="KW7" s="84" t="s">
        <v>127</v>
      </c>
      <c r="KX7" s="84">
        <v>16</v>
      </c>
      <c r="KY7" s="84">
        <v>16.600000000000001</v>
      </c>
      <c r="KZ7" s="84">
        <v>15.8</v>
      </c>
      <c r="LA7" s="84">
        <v>16.100000000000001</v>
      </c>
      <c r="LB7" s="84" t="s">
        <v>127</v>
      </c>
      <c r="LC7" s="84">
        <v>6.4</v>
      </c>
      <c r="LD7" s="84">
        <v>13.7</v>
      </c>
      <c r="LE7" s="84">
        <v>12</v>
      </c>
      <c r="LF7" s="84">
        <v>14.5</v>
      </c>
      <c r="LG7" s="84" t="s">
        <v>127</v>
      </c>
      <c r="LH7" s="84">
        <v>1.9</v>
      </c>
      <c r="LI7" s="84">
        <v>7.6</v>
      </c>
      <c r="LJ7" s="84">
        <v>5.6</v>
      </c>
      <c r="LK7" s="84">
        <v>1.5</v>
      </c>
      <c r="LL7" s="84" t="s">
        <v>127</v>
      </c>
      <c r="LM7" s="84">
        <v>0.2</v>
      </c>
      <c r="LN7" s="84">
        <v>2.9</v>
      </c>
      <c r="LO7" s="84">
        <v>0.6</v>
      </c>
      <c r="LP7" s="84">
        <v>0.3</v>
      </c>
      <c r="LQ7" s="84" t="s">
        <v>127</v>
      </c>
      <c r="LR7" s="84">
        <v>0</v>
      </c>
      <c r="LS7" s="84">
        <v>0</v>
      </c>
      <c r="LT7" s="84">
        <v>0</v>
      </c>
      <c r="LU7" s="84">
        <v>0</v>
      </c>
      <c r="LV7" s="84" t="s">
        <v>127</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v>100</v>
      </c>
      <c r="MM7" s="84">
        <v>100</v>
      </c>
      <c r="MN7" s="84">
        <v>100</v>
      </c>
      <c r="MO7" s="84">
        <v>100</v>
      </c>
      <c r="MP7" s="84" t="s">
        <v>127</v>
      </c>
      <c r="MQ7" s="84">
        <v>100</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v>1</v>
      </c>
      <c r="NI7" s="84">
        <v>1</v>
      </c>
      <c r="NJ7" s="84">
        <v>1</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0</v>
      </c>
      <c r="IY8" s="88" t="s">
        <v>132</v>
      </c>
      <c r="IZ8" s="86"/>
      <c r="JA8" s="86"/>
      <c r="JB8" s="86"/>
      <c r="JC8" s="86"/>
      <c r="JD8" s="87"/>
      <c r="JE8" s="86"/>
      <c r="JF8" s="86"/>
      <c r="JG8" s="86" t="str">
        <f>JH4</f>
        <v>修繕費比率（％）</v>
      </c>
      <c r="JH8" s="86" t="b">
        <f>IF(SUM($O$7,$NC$7:$NF$7)=0,FALSE,TRUE)</f>
        <v>0</v>
      </c>
      <c r="JI8" s="88" t="s">
        <v>132</v>
      </c>
      <c r="JJ8" s="86"/>
      <c r="JK8" s="86"/>
      <c r="JL8" s="86"/>
      <c r="JM8" s="86"/>
      <c r="JN8" s="86"/>
      <c r="JO8" s="87"/>
      <c r="JP8" s="86"/>
      <c r="JQ8" s="86" t="str">
        <f>JR4</f>
        <v>企業債残高対料金収入比率（％）</v>
      </c>
      <c r="JR8" s="86" t="b">
        <f>IF(SUM($O$7,$NC$7:$NF$7)=0,FALSE,TRUE)</f>
        <v>0</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0</v>
      </c>
      <c r="KM8" s="88" t="s">
        <v>132</v>
      </c>
      <c r="KN8" s="86"/>
      <c r="KO8" s="86"/>
      <c r="KP8" s="86"/>
      <c r="KQ8" s="85"/>
      <c r="KR8" s="85"/>
      <c r="KS8" s="85"/>
      <c r="KT8" s="85"/>
      <c r="KU8" s="86" t="str">
        <f>KV5</f>
        <v>最大出力合計</v>
      </c>
      <c r="KV8" s="86" t="str">
        <f>KW4</f>
        <v>設備利用率（％）</v>
      </c>
      <c r="KW8" s="86" t="b">
        <f>IF(SUM($P$7,$NG$7:$NJ$7)=0,FALSE,TRUE)</f>
        <v>1</v>
      </c>
      <c r="KX8" s="88" t="s">
        <v>132</v>
      </c>
      <c r="KY8" s="86"/>
      <c r="KZ8" s="86"/>
      <c r="LA8" s="86"/>
      <c r="LB8" s="86"/>
      <c r="LC8" s="87"/>
      <c r="LD8" s="86"/>
      <c r="LE8" s="86"/>
      <c r="LF8" s="86" t="str">
        <f>LG4</f>
        <v>修繕費比率（％）</v>
      </c>
      <c r="LG8" s="86" t="b">
        <f>IF(SUM($P$7,$NG$7:$NJ$7)=0,FALSE,TRUE)</f>
        <v>1</v>
      </c>
      <c r="LH8" s="88" t="s">
        <v>132</v>
      </c>
      <c r="LI8" s="86"/>
      <c r="LJ8" s="86"/>
      <c r="LK8" s="86"/>
      <c r="LL8" s="86"/>
      <c r="LM8" s="86"/>
      <c r="LN8" s="87"/>
      <c r="LO8" s="86"/>
      <c r="LP8" s="86" t="str">
        <f>LQ4</f>
        <v>企業債残高対料金収入比率（％）</v>
      </c>
      <c r="LQ8" s="86" t="b">
        <f>IF(SUM($P$7,$NG$7:$NJ$7)=0,FALSE,TRUE)</f>
        <v>1</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1</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（最大出力合計1,869kW）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（最大出力合計1,869kW）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t="str">
        <f>AY7</f>
        <v>-</v>
      </c>
      <c r="AZ11" s="96">
        <f>AZ7</f>
        <v>247.2</v>
      </c>
      <c r="BA11" s="96">
        <f>BA7</f>
        <v>488.1</v>
      </c>
      <c r="BB11" s="96">
        <f>BB7</f>
        <v>299.7</v>
      </c>
      <c r="BC11" s="96">
        <f>BC7</f>
        <v>127.7</v>
      </c>
      <c r="BD11" s="85"/>
      <c r="BE11" s="85"/>
      <c r="BF11" s="85"/>
      <c r="BG11" s="85"/>
      <c r="BH11" s="85"/>
      <c r="BI11" s="95" t="s">
        <v>141</v>
      </c>
      <c r="BJ11" s="96" t="str">
        <f>BJ7</f>
        <v>-</v>
      </c>
      <c r="BK11" s="96">
        <f>BK7</f>
        <v>491.4</v>
      </c>
      <c r="BL11" s="96">
        <f>BL7</f>
        <v>488.1</v>
      </c>
      <c r="BM11" s="96">
        <f>BM7</f>
        <v>339.4</v>
      </c>
      <c r="BN11" s="96">
        <f>BN7</f>
        <v>245.1</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f>CG7</f>
        <v>17676.900000000001</v>
      </c>
      <c r="CH11" s="96">
        <f>CH7</f>
        <v>9352.1</v>
      </c>
      <c r="CI11" s="96">
        <f>CI7</f>
        <v>14887</v>
      </c>
      <c r="CJ11" s="96">
        <f>CJ7</f>
        <v>33857.699999999997</v>
      </c>
      <c r="CK11" s="85"/>
      <c r="CL11" s="85"/>
      <c r="CM11" s="85"/>
      <c r="CN11" s="85"/>
      <c r="CO11" s="95" t="s">
        <v>141</v>
      </c>
      <c r="CP11" s="97" t="str">
        <f>CP7</f>
        <v>-</v>
      </c>
      <c r="CQ11" s="97">
        <f>CQ7</f>
        <v>68048</v>
      </c>
      <c r="CR11" s="97">
        <f>CR7</f>
        <v>98654</v>
      </c>
      <c r="CS11" s="97">
        <f>CS7</f>
        <v>77084</v>
      </c>
      <c r="CT11" s="97">
        <f>CT7</f>
        <v>24684</v>
      </c>
      <c r="CU11" s="85"/>
      <c r="CV11" s="85"/>
      <c r="CW11" s="85"/>
      <c r="CX11" s="85"/>
      <c r="CY11" s="85"/>
      <c r="CZ11" s="95" t="s">
        <v>141</v>
      </c>
      <c r="DA11" s="96" t="str">
        <f>DA7</f>
        <v>-</v>
      </c>
      <c r="DB11" s="96">
        <f>DB7</f>
        <v>16</v>
      </c>
      <c r="DC11" s="96">
        <f>DC7</f>
        <v>16.600000000000001</v>
      </c>
      <c r="DD11" s="96">
        <f>DD7</f>
        <v>15.8</v>
      </c>
      <c r="DE11" s="96">
        <f>DE7</f>
        <v>16.100000000000001</v>
      </c>
      <c r="DF11" s="85"/>
      <c r="DG11" s="85"/>
      <c r="DH11" s="85"/>
      <c r="DI11" s="85"/>
      <c r="DJ11" s="95" t="s">
        <v>141</v>
      </c>
      <c r="DK11" s="96" t="str">
        <f>DK7</f>
        <v>-</v>
      </c>
      <c r="DL11" s="96">
        <f>DL7</f>
        <v>1.9</v>
      </c>
      <c r="DM11" s="96">
        <f>DM7</f>
        <v>7.6</v>
      </c>
      <c r="DN11" s="96">
        <f>DN7</f>
        <v>5.6</v>
      </c>
      <c r="DO11" s="96">
        <f>DO7</f>
        <v>1.5</v>
      </c>
      <c r="DP11" s="85"/>
      <c r="DQ11" s="85"/>
      <c r="DR11" s="85"/>
      <c r="DS11" s="85"/>
      <c r="DT11" s="95" t="s">
        <v>141</v>
      </c>
      <c r="DU11" s="96" t="str">
        <f>DU7</f>
        <v>-</v>
      </c>
      <c r="DV11" s="96">
        <f>DV7</f>
        <v>0</v>
      </c>
      <c r="DW11" s="96">
        <f>DW7</f>
        <v>0</v>
      </c>
      <c r="DX11" s="96">
        <f>DX7</f>
        <v>0</v>
      </c>
      <c r="DY11" s="96">
        <f>DY7</f>
        <v>0</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f>EP7</f>
        <v>100</v>
      </c>
      <c r="EQ11" s="96">
        <f>EQ7</f>
        <v>100</v>
      </c>
      <c r="ER11" s="96">
        <f>ER7</f>
        <v>100</v>
      </c>
      <c r="ES11" s="96">
        <f>ES7</f>
        <v>100</v>
      </c>
      <c r="ET11" s="85"/>
      <c r="EU11" s="85"/>
      <c r="EV11" s="85"/>
      <c r="EW11" s="85"/>
      <c r="EX11" s="85"/>
      <c r="EY11" s="95" t="s">
        <v>142</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141</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143</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141</v>
      </c>
      <c r="IC11" s="96" t="str">
        <f>IC7</f>
        <v>-</v>
      </c>
      <c r="ID11" s="96" t="str">
        <f>ID7</f>
        <v>-</v>
      </c>
      <c r="IE11" s="96" t="str">
        <f>IE7</f>
        <v>-</v>
      </c>
      <c r="IF11" s="96" t="str">
        <f>IF7</f>
        <v>-</v>
      </c>
      <c r="IG11" s="96" t="str">
        <f>IG7</f>
        <v>-</v>
      </c>
      <c r="IH11" s="85"/>
      <c r="II11" s="85"/>
      <c r="IJ11" s="85"/>
      <c r="IK11" s="85"/>
      <c r="IL11" s="95" t="s">
        <v>141</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141</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141</v>
      </c>
      <c r="KW11" s="96" t="str">
        <f>KW7</f>
        <v>-</v>
      </c>
      <c r="KX11" s="96">
        <f>KX7</f>
        <v>16</v>
      </c>
      <c r="KY11" s="96">
        <f>KY7</f>
        <v>16.600000000000001</v>
      </c>
      <c r="KZ11" s="96">
        <f>KZ7</f>
        <v>15.8</v>
      </c>
      <c r="LA11" s="96">
        <f>LA7</f>
        <v>16.100000000000001</v>
      </c>
      <c r="LB11" s="85"/>
      <c r="LC11" s="85"/>
      <c r="LD11" s="85"/>
      <c r="LE11" s="85"/>
      <c r="LF11" s="95" t="s">
        <v>141</v>
      </c>
      <c r="LG11" s="96" t="str">
        <f>LG7</f>
        <v>-</v>
      </c>
      <c r="LH11" s="96">
        <f>LH7</f>
        <v>1.9</v>
      </c>
      <c r="LI11" s="96">
        <f>LI7</f>
        <v>7.6</v>
      </c>
      <c r="LJ11" s="96">
        <f>LJ7</f>
        <v>5.6</v>
      </c>
      <c r="LK11" s="96">
        <f>LK7</f>
        <v>1.5</v>
      </c>
      <c r="LL11" s="85"/>
      <c r="LM11" s="85"/>
      <c r="LN11" s="85"/>
      <c r="LO11" s="85"/>
      <c r="LP11" s="95" t="s">
        <v>141</v>
      </c>
      <c r="LQ11" s="96" t="str">
        <f>LQ7</f>
        <v>-</v>
      </c>
      <c r="LR11" s="96">
        <f>LR7</f>
        <v>0</v>
      </c>
      <c r="LS11" s="96">
        <f>LS7</f>
        <v>0</v>
      </c>
      <c r="LT11" s="96">
        <f>LT7</f>
        <v>0</v>
      </c>
      <c r="LU11" s="96">
        <f>LU7</f>
        <v>0</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141</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t="str">
        <f>BD7</f>
        <v>-</v>
      </c>
      <c r="AZ12" s="96">
        <f>BE7</f>
        <v>164.1</v>
      </c>
      <c r="BA12" s="96">
        <f>BF7</f>
        <v>124.4</v>
      </c>
      <c r="BB12" s="96">
        <f>BG7</f>
        <v>118.8</v>
      </c>
      <c r="BC12" s="96">
        <f>BH7</f>
        <v>88.8</v>
      </c>
      <c r="BD12" s="85"/>
      <c r="BE12" s="85"/>
      <c r="BF12" s="85"/>
      <c r="BG12" s="85"/>
      <c r="BH12" s="85"/>
      <c r="BI12" s="95" t="s">
        <v>144</v>
      </c>
      <c r="BJ12" s="96" t="str">
        <f>BO7</f>
        <v>-</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t="str">
        <f>CK7</f>
        <v>-</v>
      </c>
      <c r="CG12" s="96">
        <f>CL7</f>
        <v>11717.4</v>
      </c>
      <c r="CH12" s="96">
        <f>CM7</f>
        <v>17642.5</v>
      </c>
      <c r="CI12" s="96">
        <f>CN7</f>
        <v>18815.8</v>
      </c>
      <c r="CJ12" s="96">
        <f>CO7</f>
        <v>22847.9</v>
      </c>
      <c r="CK12" s="85"/>
      <c r="CL12" s="85"/>
      <c r="CM12" s="85"/>
      <c r="CN12" s="85"/>
      <c r="CO12" s="95" t="s">
        <v>144</v>
      </c>
      <c r="CP12" s="97" t="str">
        <f>CU7</f>
        <v>-</v>
      </c>
      <c r="CQ12" s="97">
        <f>CV7</f>
        <v>108538</v>
      </c>
      <c r="CR12" s="97">
        <f>CW7</f>
        <v>58539</v>
      </c>
      <c r="CS12" s="97">
        <f>CX7</f>
        <v>37685</v>
      </c>
      <c r="CT12" s="97">
        <f>CY7</f>
        <v>2390</v>
      </c>
      <c r="CU12" s="85"/>
      <c r="CV12" s="85"/>
      <c r="CW12" s="85"/>
      <c r="CX12" s="85"/>
      <c r="CY12" s="85"/>
      <c r="CZ12" s="95" t="s">
        <v>144</v>
      </c>
      <c r="DA12" s="96" t="str">
        <f>DF7</f>
        <v>-</v>
      </c>
      <c r="DB12" s="96">
        <f>DG7</f>
        <v>38.5</v>
      </c>
      <c r="DC12" s="96">
        <f>DH7</f>
        <v>37.700000000000003</v>
      </c>
      <c r="DD12" s="96">
        <f>DI7</f>
        <v>33.9</v>
      </c>
      <c r="DE12" s="96">
        <f>DJ7</f>
        <v>37.9</v>
      </c>
      <c r="DF12" s="85"/>
      <c r="DG12" s="85"/>
      <c r="DH12" s="85"/>
      <c r="DI12" s="85"/>
      <c r="DJ12" s="95" t="s">
        <v>144</v>
      </c>
      <c r="DK12" s="96" t="str">
        <f>DP7</f>
        <v>-</v>
      </c>
      <c r="DL12" s="96">
        <f>DQ7</f>
        <v>21.6</v>
      </c>
      <c r="DM12" s="96">
        <f>DR7</f>
        <v>13.7</v>
      </c>
      <c r="DN12" s="96">
        <f>DS7</f>
        <v>16.3</v>
      </c>
      <c r="DO12" s="96">
        <f>DT7</f>
        <v>14.2</v>
      </c>
      <c r="DP12" s="85"/>
      <c r="DQ12" s="85"/>
      <c r="DR12" s="85"/>
      <c r="DS12" s="85"/>
      <c r="DT12" s="95" t="s">
        <v>144</v>
      </c>
      <c r="DU12" s="96" t="str">
        <f>DZ7</f>
        <v>-</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t="str">
        <f>ET7</f>
        <v>-</v>
      </c>
      <c r="EP12" s="96">
        <f>EU7</f>
        <v>56.1</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t="str">
        <f>IF($IX$8,JC7,"-")</f>
        <v>-</v>
      </c>
      <c r="IY12" s="96" t="str">
        <f>IF($IX$8,JD7,"-")</f>
        <v>-</v>
      </c>
      <c r="IZ12" s="96" t="str">
        <f>IF($IX$8,JE7,"-")</f>
        <v>-</v>
      </c>
      <c r="JA12" s="96" t="str">
        <f>IF($IX$8,JF7,"-")</f>
        <v>-</v>
      </c>
      <c r="JB12" s="96" t="str">
        <f>IF($IX$8,JG7,"-")</f>
        <v>-</v>
      </c>
      <c r="JC12" s="85"/>
      <c r="JD12" s="85"/>
      <c r="JE12" s="85"/>
      <c r="JF12" s="85"/>
      <c r="JG12" s="95" t="s">
        <v>145</v>
      </c>
      <c r="JH12" s="96" t="str">
        <f>IF($JH$8,JM7,"-")</f>
        <v>-</v>
      </c>
      <c r="JI12" s="96" t="str">
        <f>IF($JH$8,JN7,"-")</f>
        <v>-</v>
      </c>
      <c r="JJ12" s="96" t="str">
        <f>IF($JH$8,JO7,"-")</f>
        <v>-</v>
      </c>
      <c r="JK12" s="96" t="str">
        <f>IF($JH$8,JP7,"-")</f>
        <v>-</v>
      </c>
      <c r="JL12" s="96" t="str">
        <f>IF($JH$8,JQ7,"-")</f>
        <v>-</v>
      </c>
      <c r="JM12" s="85"/>
      <c r="JN12" s="85"/>
      <c r="JO12" s="85"/>
      <c r="JP12" s="85"/>
      <c r="JQ12" s="95" t="s">
        <v>145</v>
      </c>
      <c r="JR12" s="96" t="str">
        <f>IF($JR$8,JW7,"-")</f>
        <v>-</v>
      </c>
      <c r="JS12" s="96" t="str">
        <f>IF($JR$8,JX7,"-")</f>
        <v>-</v>
      </c>
      <c r="JT12" s="96" t="str">
        <f>IF($JR$8,JY7,"-")</f>
        <v>-</v>
      </c>
      <c r="JU12" s="96" t="str">
        <f>IF($JR$8,JZ7,"-")</f>
        <v>-</v>
      </c>
      <c r="JV12" s="96" t="str">
        <f>IF($JR$8,KA7,"-")</f>
        <v>-</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t="str">
        <f>IF($KL$8,KQ7,"-")</f>
        <v>-</v>
      </c>
      <c r="KM12" s="96" t="str">
        <f>IF($KL$8,KR7,"-")</f>
        <v>-</v>
      </c>
      <c r="KN12" s="96" t="str">
        <f>IF($KL$8,KS7,"-")</f>
        <v>-</v>
      </c>
      <c r="KO12" s="96" t="str">
        <f>IF($KL$8,KT7,"-")</f>
        <v>-</v>
      </c>
      <c r="KP12" s="96" t="str">
        <f>IF($KL$8,KU7,"-")</f>
        <v>-</v>
      </c>
      <c r="KQ12" s="85"/>
      <c r="KR12" s="85"/>
      <c r="KS12" s="85"/>
      <c r="KT12" s="85"/>
      <c r="KU12" s="85"/>
      <c r="KV12" s="95" t="s">
        <v>145</v>
      </c>
      <c r="KW12" s="96" t="str">
        <f>IF($KW$8,LB7,"-")</f>
        <v>-</v>
      </c>
      <c r="KX12" s="96">
        <f>IF($KW$8,LC7,"-")</f>
        <v>6.4</v>
      </c>
      <c r="KY12" s="96">
        <f>IF($KW$8,LD7,"-")</f>
        <v>13.7</v>
      </c>
      <c r="KZ12" s="96">
        <f>IF($KW$8,LE7,"-")</f>
        <v>12</v>
      </c>
      <c r="LA12" s="96">
        <f>IF($KW$8,LF7,"-")</f>
        <v>14.5</v>
      </c>
      <c r="LB12" s="85"/>
      <c r="LC12" s="85"/>
      <c r="LD12" s="85"/>
      <c r="LE12" s="85"/>
      <c r="LF12" s="95" t="s">
        <v>145</v>
      </c>
      <c r="LG12" s="96" t="str">
        <f>IF($LG$8,LL7,"-")</f>
        <v>-</v>
      </c>
      <c r="LH12" s="96">
        <f>IF($LG$8,LM7,"-")</f>
        <v>0.2</v>
      </c>
      <c r="LI12" s="96">
        <f>IF($LG$8,LN7,"-")</f>
        <v>2.9</v>
      </c>
      <c r="LJ12" s="96">
        <f>IF($LG$8,LO7,"-")</f>
        <v>0.6</v>
      </c>
      <c r="LK12" s="96">
        <f>IF($LG$8,LP7,"-")</f>
        <v>0.3</v>
      </c>
      <c r="LL12" s="85"/>
      <c r="LM12" s="85"/>
      <c r="LN12" s="85"/>
      <c r="LO12" s="85"/>
      <c r="LP12" s="95" t="s">
        <v>145</v>
      </c>
      <c r="LQ12" s="96" t="str">
        <f>IF($LQ$8,LV7,"-")</f>
        <v>-</v>
      </c>
      <c r="LR12" s="96">
        <f>IF($LQ$8,LW7,"-")</f>
        <v>448</v>
      </c>
      <c r="LS12" s="96">
        <f>IF($LQ$8,LX7,"-")</f>
        <v>259</v>
      </c>
      <c r="LT12" s="96">
        <f>IF($LQ$8,LY7,"-")</f>
        <v>197.2</v>
      </c>
      <c r="LU12" s="96">
        <f>IF($LQ$8,LZ7,"-")</f>
        <v>184.6</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t="e">
        <f>IF(AY7="-",NA(),AY7)</f>
        <v>#N/A</v>
      </c>
      <c r="AZ17" s="107">
        <f t="shared" ref="AZ17:BC17" si="9">IF(AZ7="-",NA(),AZ7)</f>
        <v>247.2</v>
      </c>
      <c r="BA17" s="107">
        <f t="shared" si="9"/>
        <v>488.1</v>
      </c>
      <c r="BB17" s="107">
        <f t="shared" si="9"/>
        <v>299.7</v>
      </c>
      <c r="BC17" s="107">
        <f t="shared" si="9"/>
        <v>127.7</v>
      </c>
      <c r="BD17" s="101"/>
      <c r="BE17" s="101"/>
      <c r="BF17" s="101"/>
      <c r="BG17" s="101"/>
      <c r="BH17" s="101"/>
      <c r="BI17" s="106" t="s">
        <v>159</v>
      </c>
      <c r="BJ17" s="107" t="e">
        <f>IF(BJ7="-",NA(),BJ7)</f>
        <v>#N/A</v>
      </c>
      <c r="BK17" s="107">
        <f t="shared" ref="BK17:BN17" si="10">IF(BK7="-",NA(),BK7)</f>
        <v>491.4</v>
      </c>
      <c r="BL17" s="107">
        <f t="shared" si="10"/>
        <v>488.1</v>
      </c>
      <c r="BM17" s="107">
        <f t="shared" si="10"/>
        <v>339.4</v>
      </c>
      <c r="BN17" s="107">
        <f t="shared" si="10"/>
        <v>245.1</v>
      </c>
      <c r="BO17" s="101"/>
      <c r="BP17" s="101"/>
      <c r="BQ17" s="101"/>
      <c r="BR17" s="101"/>
      <c r="BS17" s="101"/>
      <c r="BT17" s="106" t="s">
        <v>159</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159</v>
      </c>
      <c r="CF17" s="107" t="e">
        <f>IF(CF7="-",NA(),CF7)</f>
        <v>#N/A</v>
      </c>
      <c r="CG17" s="107">
        <f t="shared" ref="CG17:CJ17" si="12">IF(CG7="-",NA(),CG7)</f>
        <v>17676.900000000001</v>
      </c>
      <c r="CH17" s="107">
        <f t="shared" si="12"/>
        <v>9352.1</v>
      </c>
      <c r="CI17" s="107">
        <f t="shared" si="12"/>
        <v>14887</v>
      </c>
      <c r="CJ17" s="107">
        <f t="shared" si="12"/>
        <v>33857.699999999997</v>
      </c>
      <c r="CK17" s="101"/>
      <c r="CL17" s="101"/>
      <c r="CM17" s="101"/>
      <c r="CN17" s="101"/>
      <c r="CO17" s="106" t="s">
        <v>159</v>
      </c>
      <c r="CP17" s="108" t="e">
        <f>IF(CP7="-",NA(),CP7)</f>
        <v>#N/A</v>
      </c>
      <c r="CQ17" s="108">
        <f t="shared" ref="CQ17:CT17" si="13">IF(CQ7="-",NA(),CQ7)</f>
        <v>68048</v>
      </c>
      <c r="CR17" s="108">
        <f t="shared" si="13"/>
        <v>98654</v>
      </c>
      <c r="CS17" s="108">
        <f t="shared" si="13"/>
        <v>77084</v>
      </c>
      <c r="CT17" s="108">
        <f t="shared" si="13"/>
        <v>24684</v>
      </c>
      <c r="CU17" s="101"/>
      <c r="CV17" s="101"/>
      <c r="CW17" s="101"/>
      <c r="CX17" s="101"/>
      <c r="CY17" s="101"/>
      <c r="CZ17" s="106" t="s">
        <v>159</v>
      </c>
      <c r="DA17" s="107" t="e">
        <f>IF(DA7="-",NA(),DA7)</f>
        <v>#N/A</v>
      </c>
      <c r="DB17" s="107">
        <f t="shared" ref="DB17:DE17" si="14">IF(DB7="-",NA(),DB7)</f>
        <v>16</v>
      </c>
      <c r="DC17" s="107">
        <f t="shared" si="14"/>
        <v>16.600000000000001</v>
      </c>
      <c r="DD17" s="107">
        <f t="shared" si="14"/>
        <v>15.8</v>
      </c>
      <c r="DE17" s="107">
        <f t="shared" si="14"/>
        <v>16.100000000000001</v>
      </c>
      <c r="DF17" s="101"/>
      <c r="DG17" s="101"/>
      <c r="DH17" s="101"/>
      <c r="DI17" s="101"/>
      <c r="DJ17" s="106" t="s">
        <v>159</v>
      </c>
      <c r="DK17" s="107" t="e">
        <f>IF(DK7="-",NA(),DK7)</f>
        <v>#N/A</v>
      </c>
      <c r="DL17" s="107">
        <f t="shared" ref="DL17:DO17" si="15">IF(DL7="-",NA(),DL7)</f>
        <v>1.9</v>
      </c>
      <c r="DM17" s="107">
        <f t="shared" si="15"/>
        <v>7.6</v>
      </c>
      <c r="DN17" s="107">
        <f t="shared" si="15"/>
        <v>5.6</v>
      </c>
      <c r="DO17" s="107">
        <f t="shared" si="15"/>
        <v>1.5</v>
      </c>
      <c r="DP17" s="101"/>
      <c r="DQ17" s="101"/>
      <c r="DR17" s="101"/>
      <c r="DS17" s="101"/>
      <c r="DT17" s="106" t="s">
        <v>159</v>
      </c>
      <c r="DU17" s="107" t="e">
        <f>IF(DU7="-",NA(),DU7)</f>
        <v>#N/A</v>
      </c>
      <c r="DV17" s="107">
        <f t="shared" ref="DV17:DY17" si="16">IF(DV7="-",NA(),DV7)</f>
        <v>0</v>
      </c>
      <c r="DW17" s="107">
        <f t="shared" si="16"/>
        <v>0</v>
      </c>
      <c r="DX17" s="107">
        <f t="shared" si="16"/>
        <v>0</v>
      </c>
      <c r="DY17" s="107">
        <f t="shared" si="16"/>
        <v>0</v>
      </c>
      <c r="DZ17" s="101"/>
      <c r="EA17" s="101"/>
      <c r="EB17" s="101"/>
      <c r="EC17" s="101"/>
      <c r="ED17" s="106" t="s">
        <v>159</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159</v>
      </c>
      <c r="EO17" s="107" t="e">
        <f>IF(EO7="-",NA(),EO7)</f>
        <v>#N/A</v>
      </c>
      <c r="EP17" s="107">
        <f t="shared" ref="EP17:ES17" si="18">IF(EP7="-",NA(),EP7)</f>
        <v>100</v>
      </c>
      <c r="EQ17" s="107">
        <f t="shared" si="18"/>
        <v>100</v>
      </c>
      <c r="ER17" s="107">
        <f t="shared" si="18"/>
        <v>100</v>
      </c>
      <c r="ES17" s="107">
        <f t="shared" si="18"/>
        <v>100</v>
      </c>
      <c r="ET17" s="101"/>
      <c r="EU17" s="101"/>
      <c r="EV17" s="101"/>
      <c r="EW17" s="101"/>
      <c r="EX17" s="101"/>
      <c r="EY17" s="106" t="s">
        <v>159</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159</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159</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159</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159</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f t="shared" ref="KX17:LA17" si="34">IF(KX7="-",NA(),KX7)</f>
        <v>16</v>
      </c>
      <c r="KY17" s="107">
        <f t="shared" si="34"/>
        <v>16.600000000000001</v>
      </c>
      <c r="KZ17" s="107">
        <f t="shared" si="34"/>
        <v>15.8</v>
      </c>
      <c r="LA17" s="107">
        <f t="shared" si="34"/>
        <v>16.100000000000001</v>
      </c>
      <c r="LB17" s="101"/>
      <c r="LC17" s="101"/>
      <c r="LD17" s="101"/>
      <c r="LE17" s="101"/>
      <c r="LF17" s="106" t="s">
        <v>159</v>
      </c>
      <c r="LG17" s="107" t="e">
        <f>IF(LG7="-",NA(),LG7)</f>
        <v>#N/A</v>
      </c>
      <c r="LH17" s="107">
        <f t="shared" ref="LH17:LK17" si="35">IF(LH7="-",NA(),LH7)</f>
        <v>1.9</v>
      </c>
      <c r="LI17" s="107">
        <f t="shared" si="35"/>
        <v>7.6</v>
      </c>
      <c r="LJ17" s="107">
        <f t="shared" si="35"/>
        <v>5.6</v>
      </c>
      <c r="LK17" s="107">
        <f t="shared" si="35"/>
        <v>1.5</v>
      </c>
      <c r="LL17" s="101"/>
      <c r="LM17" s="101"/>
      <c r="LN17" s="101"/>
      <c r="LO17" s="101"/>
      <c r="LP17" s="106" t="s">
        <v>159</v>
      </c>
      <c r="LQ17" s="107" t="e">
        <f>IF(LQ7="-",NA(),LQ7)</f>
        <v>#N/A</v>
      </c>
      <c r="LR17" s="107">
        <f t="shared" ref="LR17:LU17" si="36">IF(LR7="-",NA(),LR7)</f>
        <v>0</v>
      </c>
      <c r="LS17" s="107">
        <f t="shared" si="36"/>
        <v>0</v>
      </c>
      <c r="LT17" s="107">
        <f t="shared" si="36"/>
        <v>0</v>
      </c>
      <c r="LU17" s="107">
        <f t="shared" si="36"/>
        <v>0</v>
      </c>
      <c r="LV17" s="101"/>
      <c r="LW17" s="101"/>
      <c r="LX17" s="101"/>
      <c r="LY17" s="101"/>
      <c r="LZ17" s="106" t="s">
        <v>159</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159</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161</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161</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161</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161</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161</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161</v>
      </c>
      <c r="DK18" s="107" t="e">
        <f>IF(DP7="-",NA(),DP7)</f>
        <v>#N/A</v>
      </c>
      <c r="DL18" s="107">
        <f t="shared" ref="DL18:DO18" si="45">IF(DQ7="-",NA(),DQ7)</f>
        <v>21.6</v>
      </c>
      <c r="DM18" s="107">
        <f t="shared" si="45"/>
        <v>13.7</v>
      </c>
      <c r="DN18" s="107">
        <f t="shared" si="45"/>
        <v>16.3</v>
      </c>
      <c r="DO18" s="107">
        <f t="shared" si="45"/>
        <v>14.2</v>
      </c>
      <c r="DP18" s="101"/>
      <c r="DQ18" s="101"/>
      <c r="DR18" s="101"/>
      <c r="DS18" s="101"/>
      <c r="DT18" s="106" t="s">
        <v>161</v>
      </c>
      <c r="DU18" s="107" t="e">
        <f>IF(DZ7="-",NA(),DZ7)</f>
        <v>#N/A</v>
      </c>
      <c r="DV18" s="107">
        <f t="shared" ref="DV18:DY18" si="46">IF(EA7="-",NA(),EA7)</f>
        <v>102.3</v>
      </c>
      <c r="DW18" s="107">
        <f t="shared" si="46"/>
        <v>98.2</v>
      </c>
      <c r="DX18" s="107">
        <f t="shared" si="46"/>
        <v>100.3</v>
      </c>
      <c r="DY18" s="107">
        <f t="shared" si="46"/>
        <v>98.3</v>
      </c>
      <c r="DZ18" s="101"/>
      <c r="EA18" s="101"/>
      <c r="EB18" s="101"/>
      <c r="EC18" s="101"/>
      <c r="ED18" s="106" t="s">
        <v>161</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161</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161</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161</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161</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161</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161</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161</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161</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161</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161</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163</v>
      </c>
      <c r="C20" s="198"/>
      <c r="D20" s="101"/>
    </row>
    <row r="21" spans="1:374" x14ac:dyDescent="0.15">
      <c r="A21" s="98">
        <f t="shared" si="7"/>
        <v>7</v>
      </c>
      <c r="B21" s="198" t="s">
        <v>164</v>
      </c>
      <c r="C21" s="198"/>
      <c r="D21" s="101"/>
    </row>
    <row r="22" spans="1:374" x14ac:dyDescent="0.15">
      <c r="A22" s="98">
        <f t="shared" si="7"/>
        <v>8</v>
      </c>
      <c r="B22" s="198" t="s">
        <v>165</v>
      </c>
      <c r="C22" s="198"/>
      <c r="D22" s="101"/>
      <c r="E22" s="200" t="s">
        <v>166</v>
      </c>
      <c r="F22" s="201"/>
      <c r="G22" s="201"/>
      <c r="H22" s="201"/>
      <c r="I22" s="202"/>
    </row>
    <row r="23" spans="1:374" x14ac:dyDescent="0.15">
      <c r="A23" s="98">
        <f t="shared" si="7"/>
        <v>9</v>
      </c>
      <c r="B23" s="198" t="s">
        <v>167</v>
      </c>
      <c r="C23" s="198"/>
      <c r="D23" s="101"/>
      <c r="E23" s="203"/>
      <c r="F23" s="204"/>
      <c r="G23" s="204"/>
      <c r="H23" s="204"/>
      <c r="I23" s="205"/>
    </row>
    <row r="24" spans="1:374" x14ac:dyDescent="0.15">
      <c r="A24" s="98">
        <f t="shared" si="7"/>
        <v>10</v>
      </c>
      <c r="B24" s="198" t="s">
        <v>168</v>
      </c>
      <c r="C24" s="198"/>
      <c r="D24" s="101"/>
      <c r="E24" s="203"/>
      <c r="F24" s="204"/>
      <c r="G24" s="204"/>
      <c r="H24" s="204"/>
      <c r="I24" s="205"/>
    </row>
    <row r="25" spans="1:374" x14ac:dyDescent="0.15">
      <c r="A25" s="98">
        <f t="shared" si="7"/>
        <v>11</v>
      </c>
      <c r="B25" s="198" t="s">
        <v>169</v>
      </c>
      <c r="C25" s="198"/>
      <c r="D25" s="101"/>
      <c r="E25" s="203"/>
      <c r="F25" s="204"/>
      <c r="G25" s="204"/>
      <c r="H25" s="204"/>
      <c r="I25" s="205"/>
    </row>
    <row r="26" spans="1:374" x14ac:dyDescent="0.15">
      <c r="A26" s="98">
        <f t="shared" si="7"/>
        <v>12</v>
      </c>
      <c r="B26" s="198" t="s">
        <v>170</v>
      </c>
      <c r="C26" s="198"/>
      <c r="D26" s="101"/>
      <c r="E26" s="203"/>
      <c r="F26" s="204"/>
      <c r="G26" s="204"/>
      <c r="H26" s="204"/>
      <c r="I26" s="205"/>
    </row>
    <row r="27" spans="1:374" x14ac:dyDescent="0.15">
      <c r="A27" s="98">
        <f t="shared" si="7"/>
        <v>13</v>
      </c>
      <c r="B27" s="198" t="s">
        <v>171</v>
      </c>
      <c r="C27" s="198"/>
      <c r="D27" s="101"/>
      <c r="E27" s="203"/>
      <c r="F27" s="204"/>
      <c r="G27" s="204"/>
      <c r="H27" s="204"/>
      <c r="I27" s="205"/>
    </row>
    <row r="28" spans="1:374" x14ac:dyDescent="0.15">
      <c r="A28" s="98">
        <f t="shared" si="7"/>
        <v>14</v>
      </c>
      <c r="B28" s="198" t="s">
        <v>172</v>
      </c>
      <c r="C28" s="198"/>
      <c r="D28" s="101"/>
      <c r="E28" s="203"/>
      <c r="F28" s="204"/>
      <c r="G28" s="204"/>
      <c r="H28" s="204"/>
      <c r="I28" s="205"/>
    </row>
    <row r="29" spans="1:374" x14ac:dyDescent="0.15">
      <c r="A29" s="98">
        <f t="shared" si="7"/>
        <v>15</v>
      </c>
      <c r="B29" s="198" t="s">
        <v>173</v>
      </c>
      <c r="C29" s="198"/>
      <c r="D29" s="101"/>
      <c r="E29" s="203"/>
      <c r="F29" s="204"/>
      <c r="G29" s="204"/>
      <c r="H29" s="204"/>
      <c r="I29" s="205"/>
    </row>
    <row r="30" spans="1:374" x14ac:dyDescent="0.15">
      <c r="A30" s="98">
        <f t="shared" si="7"/>
        <v>16</v>
      </c>
      <c r="B30" s="198" t="s">
        <v>174</v>
      </c>
      <c r="C30" s="198"/>
      <c r="D30" s="101"/>
      <c r="E30" s="203"/>
      <c r="F30" s="204"/>
      <c r="G30" s="204"/>
      <c r="H30" s="204"/>
      <c r="I30" s="205"/>
    </row>
    <row r="31" spans="1:374" x14ac:dyDescent="0.15">
      <c r="A31" s="98">
        <f t="shared" si="7"/>
        <v>17</v>
      </c>
      <c r="B31" s="198" t="s">
        <v>175</v>
      </c>
      <c r="C31" s="198"/>
      <c r="D31" s="101"/>
      <c r="E31" s="203"/>
      <c r="F31" s="204"/>
      <c r="G31" s="204"/>
      <c r="H31" s="204"/>
      <c r="I31" s="205"/>
    </row>
    <row r="32" spans="1:374" x14ac:dyDescent="0.15">
      <c r="A32" s="98">
        <f t="shared" si="7"/>
        <v>18</v>
      </c>
      <c r="B32" s="198" t="s">
        <v>176</v>
      </c>
      <c r="C32" s="198"/>
      <c r="D32" s="101"/>
      <c r="E32" s="203"/>
      <c r="F32" s="204"/>
      <c r="G32" s="204"/>
      <c r="H32" s="204"/>
      <c r="I32" s="205"/>
    </row>
    <row r="33" spans="1:16" x14ac:dyDescent="0.15">
      <c r="A33" s="98">
        <f t="shared" si="7"/>
        <v>19</v>
      </c>
      <c r="B33" s="198" t="s">
        <v>177</v>
      </c>
      <c r="C33" s="198"/>
      <c r="D33" s="101"/>
      <c r="E33" s="203"/>
      <c r="F33" s="204"/>
      <c r="G33" s="204"/>
      <c r="H33" s="204"/>
      <c r="I33" s="205"/>
    </row>
    <row r="34" spans="1:16" x14ac:dyDescent="0.15">
      <c r="A34" s="98">
        <f t="shared" si="7"/>
        <v>20</v>
      </c>
      <c r="B34" s="198" t="s">
        <v>178</v>
      </c>
      <c r="C34" s="198"/>
      <c r="D34" s="101"/>
      <c r="E34" s="203"/>
      <c r="F34" s="204"/>
      <c r="G34" s="204"/>
      <c r="H34" s="204"/>
      <c r="I34" s="205"/>
    </row>
    <row r="35" spans="1:16" ht="25.5" customHeight="1" x14ac:dyDescent="0.15">
      <c r="E35" s="206"/>
      <c r="F35" s="207"/>
      <c r="G35" s="207"/>
      <c r="H35" s="207"/>
      <c r="I35" s="208"/>
    </row>
    <row r="37" spans="1:16" x14ac:dyDescent="0.15">
      <c r="L37" s="200" t="s">
        <v>166</v>
      </c>
      <c r="M37" s="201"/>
      <c r="N37" s="201"/>
      <c r="O37" s="201"/>
      <c r="P37" s="202"/>
    </row>
    <row r="38" spans="1:16" x14ac:dyDescent="0.15">
      <c r="L38" s="203"/>
      <c r="M38" s="204"/>
      <c r="N38" s="204"/>
      <c r="O38" s="204"/>
      <c r="P38" s="205"/>
    </row>
    <row r="39" spans="1:16" x14ac:dyDescent="0.15">
      <c r="L39" s="203"/>
      <c r="M39" s="204"/>
      <c r="N39" s="204"/>
      <c r="O39" s="204"/>
      <c r="P39" s="205"/>
    </row>
    <row r="40" spans="1:16" x14ac:dyDescent="0.15">
      <c r="L40" s="203"/>
      <c r="M40" s="204"/>
      <c r="N40" s="204"/>
      <c r="O40" s="204"/>
      <c r="P40" s="205"/>
    </row>
    <row r="41" spans="1:16" x14ac:dyDescent="0.15">
      <c r="L41" s="203"/>
      <c r="M41" s="204"/>
      <c r="N41" s="204"/>
      <c r="O41" s="204"/>
      <c r="P41" s="205"/>
    </row>
    <row r="42" spans="1:16" x14ac:dyDescent="0.15">
      <c r="L42" s="203"/>
      <c r="M42" s="204"/>
      <c r="N42" s="204"/>
      <c r="O42" s="204"/>
      <c r="P42" s="205"/>
    </row>
    <row r="43" spans="1:16" x14ac:dyDescent="0.15">
      <c r="L43" s="203"/>
      <c r="M43" s="204"/>
      <c r="N43" s="204"/>
      <c r="O43" s="204"/>
      <c r="P43" s="205"/>
    </row>
    <row r="44" spans="1:16" x14ac:dyDescent="0.15">
      <c r="L44" s="203"/>
      <c r="M44" s="204"/>
      <c r="N44" s="204"/>
      <c r="O44" s="204"/>
      <c r="P44" s="205"/>
    </row>
    <row r="45" spans="1:16" x14ac:dyDescent="0.15">
      <c r="L45" s="203"/>
      <c r="M45" s="204"/>
      <c r="N45" s="204"/>
      <c r="O45" s="204"/>
      <c r="P45" s="205"/>
    </row>
    <row r="46" spans="1:16" x14ac:dyDescent="0.15">
      <c r="L46" s="203"/>
      <c r="M46" s="204"/>
      <c r="N46" s="204"/>
      <c r="O46" s="204"/>
      <c r="P46" s="205"/>
    </row>
    <row r="47" spans="1:16" x14ac:dyDescent="0.15">
      <c r="L47" s="203"/>
      <c r="M47" s="204"/>
      <c r="N47" s="204"/>
      <c r="O47" s="204"/>
      <c r="P47" s="205"/>
    </row>
    <row r="48" spans="1:16" x14ac:dyDescent="0.15">
      <c r="L48" s="203"/>
      <c r="M48" s="204"/>
      <c r="N48" s="204"/>
      <c r="O48" s="204"/>
      <c r="P48" s="205"/>
    </row>
    <row r="49" spans="12:16" x14ac:dyDescent="0.15">
      <c r="L49" s="203"/>
      <c r="M49" s="204"/>
      <c r="N49" s="204"/>
      <c r="O49" s="204"/>
      <c r="P49" s="205"/>
    </row>
    <row r="50" spans="12:16" ht="26.25" customHeight="1" x14ac:dyDescent="0.15">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2018-02-13T10:37:26Z</cp:lastPrinted>
  <dcterms:created xsi:type="dcterms:W3CDTF">2017-12-18T05:43:40Z</dcterms:created>
  <dcterms:modified xsi:type="dcterms:W3CDTF">2018-02-27T03:14:30Z</dcterms:modified>
  <cp:category/>
</cp:coreProperties>
</file>