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P10" i="4"/>
  <c r="I10" i="4"/>
  <c r="B10" i="4"/>
  <c r="AT8" i="4"/>
  <c r="P8" i="4"/>
  <c r="I8" i="4"/>
  <c r="B8" i="4"/>
  <c r="C10" i="5" l="1"/>
  <c r="D10" i="5"/>
  <c r="E10" i="5"/>
  <c r="B10" i="5"/>
</calcChain>
</file>

<file path=xl/sharedStrings.xml><?xml version="1.0" encoding="utf-8"?>
<sst xmlns="http://schemas.openxmlformats.org/spreadsheetml/2006/main" count="245" uniqueCount="125">
  <si>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</si>
  <si>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</si>
  <si>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</si>
  <si>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</si>
  <si>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</si>
  <si>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</si>
  <si>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</si>
  <si>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</si>
  <si>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</si>
  <si>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</si>
  <si>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</si>
  <si>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</si>
  <si>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</si>
  <si>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</si>
  <si>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</si>
  <si>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</si>
  <si>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</si>
  <si>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</si>
  <si>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</si>
  <si>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</si>
  <si>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</si>
  <si>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</si>
  <si>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</si>
  <si>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</si>
  <si>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</si>
  <si>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</si>
  <si>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</si>
  <si>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</si>
  <si>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</si>
  <si>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</si>
  <si>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</si>
  <si>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</si>
  <si>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</si>
  <si>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</si>
  <si>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</si>
  <si>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</si>
  <si>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</si>
  <si>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</si>
  <si>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</si>
  <si>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</si>
  <si>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</si>
  <si>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</si>
  <si>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</si>
  <si>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</si>
  <si>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</si>
  <si>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</si>
  <si>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</si>
  <si>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</si>
  <si>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</si>
  <si>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</si>
  <si>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</si>
  <si>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</si>
  <si>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</si>
  <si>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</si>
  <si>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</si>
  <si>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</si>
  <si>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</si>
  <si>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</si>
  <si>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</si>
  <si>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</si>
  <si>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</si>
  <si>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</si>
  <si>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</si>
  <si>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</si>
  <si>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</si>
  <si>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</si>
  <si>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</si>
  <si>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</si>
  <si>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</si>
  <si>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</si>
  <si>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</si>
  <si>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</si>
  <si>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</si>
  <si>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</si>
  <si>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</si>
  <si>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</si>
  <si>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</si>
  <si>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</si>
  <si>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</si>
  <si>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</si>
  <si>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</si>
  <si>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</si>
  <si>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</si>
  <si>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</si>
  <si>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</si>
  <si>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</si>
  <si>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</si>
  <si>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</si>
  <si>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</si>
  <si>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</si>
  <si>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</si>
  <si>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</si>
  <si>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</si>
  <si>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</si>
  <si>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</si>
  <si>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</si>
  <si>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</si>
  <si>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</si>
  <si>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</si>
  <si>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</si>
  <si>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</si>
  <si>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</si>
  <si>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</si>
  <si>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</si>
  <si>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</si>
  <si>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</si>
  <si>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</si>
  <si>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</si>
  <si>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</si>
  <si>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山梨県　山梨市</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</si>
  <si>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</si>
  <si>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</si>
  <si>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</si>
  <si>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</si>
  <si>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</si>
  <si>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</si>
  <si>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</si>
  <si>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</si>
  <si>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</si>
  <si>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</si>
  <si>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</si>
  <si>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phoneticPr fontId="4"/>
  </si>
  <si>
    <t>「下水道事業の効率化・健全化」に取り組み、事業運営にかかる経常的なコストの削減を進めるこ
とで「経営基盤の強化」を図るとともに、管渠や処理施設のダウンサイジングなど「投資の合理化」
を進めることが必要となる。</t>
    <phoneticPr fontId="4"/>
  </si>
  <si>
    <t>平成元年の事業着手であり、更新期間に至るまでの年数は大分あるが、人口減による利用者の減少が予想されるため、ダウンサイジングやスペックダウンによる工事費用の削減や、長寿命化による更新期間の延長また更新費用の平準化を検討する必要がある。</t>
    <rPh sb="0" eb="2">
      <t>ヘイセイ</t>
    </rPh>
    <rPh sb="2" eb="4">
      <t>ガンネン</t>
    </rPh>
    <rPh sb="5" eb="9">
      <t>ジギョウチャクシュ</t>
    </rPh>
    <rPh sb="13" eb="15">
      <t>コウシン</t>
    </rPh>
    <rPh sb="15" eb="17">
      <t>キカン</t>
    </rPh>
    <rPh sb="18" eb="19">
      <t>イタ</t>
    </rPh>
    <rPh sb="23" eb="25">
      <t>ネンスウ</t>
    </rPh>
    <rPh sb="26" eb="28">
      <t>ダイブ</t>
    </rPh>
    <phoneticPr fontId="4"/>
  </si>
  <si>
    <t>管渠整備が概ね終了し、接続率を高めていくばかりだが、人口減少も考えるとなかなか水洗化率や施設利用率の向上が厳しい状況である。企業債残高が減少してきているので、汚水処理費の減少と経費回収率の向上が見込まれる。企業債残高の減少理由として、整備が概ね終了したことによる投資が少ないことが挙げられる。投資が少ないため、使用料の増収が見込めず、類似団体に比べて④企業債残高対象外事業規模比率が高く、⑤経費回収率が低い状況である。</t>
    <rPh sb="0" eb="2">
      <t>カンキョ</t>
    </rPh>
    <rPh sb="2" eb="4">
      <t>セイビ</t>
    </rPh>
    <rPh sb="5" eb="6">
      <t>オオム</t>
    </rPh>
    <rPh sb="7" eb="9">
      <t>シュウリョウ</t>
    </rPh>
    <rPh sb="11" eb="13">
      <t>セツゾク</t>
    </rPh>
    <rPh sb="13" eb="14">
      <t>リツ</t>
    </rPh>
    <rPh sb="15" eb="16">
      <t>タカ</t>
    </rPh>
    <rPh sb="26" eb="28">
      <t>ジンコウ</t>
    </rPh>
    <rPh sb="28" eb="30">
      <t>ゲンショウ</t>
    </rPh>
    <rPh sb="31" eb="32">
      <t>カンガ</t>
    </rPh>
    <rPh sb="39" eb="42">
      <t>スイセンカ</t>
    </rPh>
    <rPh sb="42" eb="43">
      <t>リツ</t>
    </rPh>
    <rPh sb="44" eb="46">
      <t>シセツ</t>
    </rPh>
    <rPh sb="46" eb="48">
      <t>リヨウ</t>
    </rPh>
    <rPh sb="48" eb="49">
      <t>リツ</t>
    </rPh>
    <rPh sb="50" eb="52">
      <t>コウジョウ</t>
    </rPh>
    <rPh sb="53" eb="54">
      <t>キビ</t>
    </rPh>
    <rPh sb="56" eb="58">
      <t>ジョウキョウ</t>
    </rPh>
    <rPh sb="62" eb="64">
      <t>キギョウ</t>
    </rPh>
    <rPh sb="64" eb="65">
      <t>サイ</t>
    </rPh>
    <rPh sb="65" eb="67">
      <t>ザンダカ</t>
    </rPh>
    <rPh sb="68" eb="70">
      <t>ゲンショウ</t>
    </rPh>
    <rPh sb="79" eb="81">
      <t>オスイ</t>
    </rPh>
    <rPh sb="81" eb="83">
      <t>ショリ</t>
    </rPh>
    <rPh sb="83" eb="84">
      <t>ヒ</t>
    </rPh>
    <rPh sb="85" eb="87">
      <t>ゲンショウ</t>
    </rPh>
    <rPh sb="88" eb="90">
      <t>ケイヒ</t>
    </rPh>
    <rPh sb="90" eb="92">
      <t>カイシュウ</t>
    </rPh>
    <rPh sb="92" eb="93">
      <t>リツ</t>
    </rPh>
    <rPh sb="94" eb="96">
      <t>コウジョウ</t>
    </rPh>
    <rPh sb="97" eb="99">
      <t>ミコ</t>
    </rPh>
    <rPh sb="103" eb="108">
      <t>キギョウサイザンダカ</t>
    </rPh>
    <rPh sb="109" eb="111">
      <t>ゲンショウ</t>
    </rPh>
    <rPh sb="111" eb="113">
      <t>リユウ</t>
    </rPh>
    <rPh sb="117" eb="119">
      <t>セイビ</t>
    </rPh>
    <rPh sb="120" eb="121">
      <t>オオム</t>
    </rPh>
    <rPh sb="122" eb="124">
      <t>シュウリョウ</t>
    </rPh>
    <rPh sb="131" eb="133">
      <t>トウシ</t>
    </rPh>
    <rPh sb="134" eb="135">
      <t>スク</t>
    </rPh>
    <rPh sb="140" eb="141">
      <t>ア</t>
    </rPh>
    <rPh sb="146" eb="148">
      <t>トウシ</t>
    </rPh>
    <rPh sb="149" eb="150">
      <t>スク</t>
    </rPh>
    <rPh sb="155" eb="158">
      <t>シヨウリョウ</t>
    </rPh>
    <rPh sb="159" eb="161">
      <t>ゾウシュウ</t>
    </rPh>
    <rPh sb="162" eb="164">
      <t>ミコ</t>
    </rPh>
    <rPh sb="167" eb="171">
      <t>ルイジダンタイ</t>
    </rPh>
    <rPh sb="172" eb="173">
      <t>クラ</t>
    </rPh>
    <rPh sb="176" eb="181">
      <t>キギョウサイザンダカ</t>
    </rPh>
    <rPh sb="195" eb="200">
      <t>ケイヒカイシュウリツ</t>
    </rPh>
    <rPh sb="201" eb="202">
      <t>ヒク</t>
    </rPh>
    <rPh sb="203" eb="205">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</si>
</sst>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6120704"/>
        <c:axId val="8613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86120704"/>
        <c:axId val="86131072"/>
      </c:lineChart>
      <c:dateAx>
        <c:axId val="86120704"/>
        <c:scaling>
          <c:orientation val="minMax"/>
        </c:scaling>
        <c:delete val="1"/>
        <c:axPos val="b"/>
        <c:numFmt formatCode="ge" sourceLinked="1"/>
        <c:majorTickMark val="none"/>
        <c:minorTickMark val="none"/>
        <c:tickLblPos val="none"/>
        <c:crossAx val="86131072"/>
        <c:crosses val="autoZero"/>
        <c:auto val="1"/>
        <c:lblOffset val="100"/>
        <c:baseTimeUnit val="years"/>
      </c:dateAx>
      <c:valAx>
        <c:axId val="8613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12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5562368"/>
        <c:axId val="9557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95562368"/>
        <c:axId val="95576832"/>
      </c:lineChart>
      <c:dateAx>
        <c:axId val="95562368"/>
        <c:scaling>
          <c:orientation val="minMax"/>
        </c:scaling>
        <c:delete val="1"/>
        <c:axPos val="b"/>
        <c:numFmt formatCode="ge" sourceLinked="1"/>
        <c:majorTickMark val="none"/>
        <c:minorTickMark val="none"/>
        <c:tickLblPos val="none"/>
        <c:crossAx val="95576832"/>
        <c:crosses val="autoZero"/>
        <c:auto val="1"/>
        <c:lblOffset val="100"/>
        <c:baseTimeUnit val="years"/>
      </c:dateAx>
      <c:valAx>
        <c:axId val="9557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56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60.27</c:v>
                </c:pt>
                <c:pt idx="1">
                  <c:v>63.74</c:v>
                </c:pt>
                <c:pt idx="2">
                  <c:v>65.650000000000006</c:v>
                </c:pt>
                <c:pt idx="3">
                  <c:v>67.52</c:v>
                </c:pt>
                <c:pt idx="4">
                  <c:v>68.650000000000006</c:v>
                </c:pt>
              </c:numCache>
            </c:numRef>
          </c:val>
        </c:ser>
        <c:dLbls>
          <c:showLegendKey val="0"/>
          <c:showVal val="0"/>
          <c:showCatName val="0"/>
          <c:showSerName val="0"/>
          <c:showPercent val="0"/>
          <c:showBubbleSize val="0"/>
        </c:dLbls>
        <c:gapWidth val="150"/>
        <c:axId val="95615232"/>
        <c:axId val="95625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95615232"/>
        <c:axId val="95625600"/>
      </c:lineChart>
      <c:dateAx>
        <c:axId val="95615232"/>
        <c:scaling>
          <c:orientation val="minMax"/>
        </c:scaling>
        <c:delete val="1"/>
        <c:axPos val="b"/>
        <c:numFmt formatCode="ge" sourceLinked="1"/>
        <c:majorTickMark val="none"/>
        <c:minorTickMark val="none"/>
        <c:tickLblPos val="none"/>
        <c:crossAx val="95625600"/>
        <c:crosses val="autoZero"/>
        <c:auto val="1"/>
        <c:lblOffset val="100"/>
        <c:baseTimeUnit val="years"/>
      </c:dateAx>
      <c:valAx>
        <c:axId val="9562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61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64.17</c:v>
                </c:pt>
                <c:pt idx="1">
                  <c:v>70.459999999999994</c:v>
                </c:pt>
                <c:pt idx="2">
                  <c:v>64.03</c:v>
                </c:pt>
                <c:pt idx="3">
                  <c:v>77.64</c:v>
                </c:pt>
                <c:pt idx="4">
                  <c:v>67.08</c:v>
                </c:pt>
              </c:numCache>
            </c:numRef>
          </c:val>
        </c:ser>
        <c:dLbls>
          <c:showLegendKey val="0"/>
          <c:showVal val="0"/>
          <c:showCatName val="0"/>
          <c:showSerName val="0"/>
          <c:showPercent val="0"/>
          <c:showBubbleSize val="0"/>
        </c:dLbls>
        <c:gapWidth val="150"/>
        <c:axId val="86161280"/>
        <c:axId val="8616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161280"/>
        <c:axId val="86163456"/>
      </c:lineChart>
      <c:dateAx>
        <c:axId val="86161280"/>
        <c:scaling>
          <c:orientation val="minMax"/>
        </c:scaling>
        <c:delete val="1"/>
        <c:axPos val="b"/>
        <c:numFmt formatCode="ge" sourceLinked="1"/>
        <c:majorTickMark val="none"/>
        <c:minorTickMark val="none"/>
        <c:tickLblPos val="none"/>
        <c:crossAx val="86163456"/>
        <c:crosses val="autoZero"/>
        <c:auto val="1"/>
        <c:lblOffset val="100"/>
        <c:baseTimeUnit val="years"/>
      </c:dateAx>
      <c:valAx>
        <c:axId val="8616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16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233472"/>
        <c:axId val="88235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233472"/>
        <c:axId val="88235392"/>
      </c:lineChart>
      <c:dateAx>
        <c:axId val="88233472"/>
        <c:scaling>
          <c:orientation val="minMax"/>
        </c:scaling>
        <c:delete val="1"/>
        <c:axPos val="b"/>
        <c:numFmt formatCode="ge" sourceLinked="1"/>
        <c:majorTickMark val="none"/>
        <c:minorTickMark val="none"/>
        <c:tickLblPos val="none"/>
        <c:crossAx val="88235392"/>
        <c:crosses val="autoZero"/>
        <c:auto val="1"/>
        <c:lblOffset val="100"/>
        <c:baseTimeUnit val="years"/>
      </c:dateAx>
      <c:valAx>
        <c:axId val="8823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23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269952"/>
        <c:axId val="8827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269952"/>
        <c:axId val="88271872"/>
      </c:lineChart>
      <c:dateAx>
        <c:axId val="88269952"/>
        <c:scaling>
          <c:orientation val="minMax"/>
        </c:scaling>
        <c:delete val="1"/>
        <c:axPos val="b"/>
        <c:numFmt formatCode="ge" sourceLinked="1"/>
        <c:majorTickMark val="none"/>
        <c:minorTickMark val="none"/>
        <c:tickLblPos val="none"/>
        <c:crossAx val="88271872"/>
        <c:crosses val="autoZero"/>
        <c:auto val="1"/>
        <c:lblOffset val="100"/>
        <c:baseTimeUnit val="years"/>
      </c:dateAx>
      <c:valAx>
        <c:axId val="8827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26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828352"/>
        <c:axId val="8983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828352"/>
        <c:axId val="89834624"/>
      </c:lineChart>
      <c:dateAx>
        <c:axId val="89828352"/>
        <c:scaling>
          <c:orientation val="minMax"/>
        </c:scaling>
        <c:delete val="1"/>
        <c:axPos val="b"/>
        <c:numFmt formatCode="ge" sourceLinked="1"/>
        <c:majorTickMark val="none"/>
        <c:minorTickMark val="none"/>
        <c:tickLblPos val="none"/>
        <c:crossAx val="89834624"/>
        <c:crosses val="autoZero"/>
        <c:auto val="1"/>
        <c:lblOffset val="100"/>
        <c:baseTimeUnit val="years"/>
      </c:dateAx>
      <c:valAx>
        <c:axId val="8983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82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329472"/>
        <c:axId val="9433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329472"/>
        <c:axId val="94331648"/>
      </c:lineChart>
      <c:dateAx>
        <c:axId val="94329472"/>
        <c:scaling>
          <c:orientation val="minMax"/>
        </c:scaling>
        <c:delete val="1"/>
        <c:axPos val="b"/>
        <c:numFmt formatCode="ge" sourceLinked="1"/>
        <c:majorTickMark val="none"/>
        <c:minorTickMark val="none"/>
        <c:tickLblPos val="none"/>
        <c:crossAx val="94331648"/>
        <c:crosses val="autoZero"/>
        <c:auto val="1"/>
        <c:lblOffset val="100"/>
        <c:baseTimeUnit val="years"/>
      </c:dateAx>
      <c:valAx>
        <c:axId val="9433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2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4426.58</c:v>
                </c:pt>
                <c:pt idx="1">
                  <c:v>3523.85</c:v>
                </c:pt>
                <c:pt idx="2">
                  <c:v>3857.15</c:v>
                </c:pt>
                <c:pt idx="3">
                  <c:v>2459.34</c:v>
                </c:pt>
                <c:pt idx="4">
                  <c:v>2004.22</c:v>
                </c:pt>
              </c:numCache>
            </c:numRef>
          </c:val>
        </c:ser>
        <c:dLbls>
          <c:showLegendKey val="0"/>
          <c:showVal val="0"/>
          <c:showCatName val="0"/>
          <c:showSerName val="0"/>
          <c:showPercent val="0"/>
          <c:showBubbleSize val="0"/>
        </c:dLbls>
        <c:gapWidth val="150"/>
        <c:axId val="94348032"/>
        <c:axId val="9434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94348032"/>
        <c:axId val="94349952"/>
      </c:lineChart>
      <c:dateAx>
        <c:axId val="94348032"/>
        <c:scaling>
          <c:orientation val="minMax"/>
        </c:scaling>
        <c:delete val="1"/>
        <c:axPos val="b"/>
        <c:numFmt formatCode="ge" sourceLinked="1"/>
        <c:majorTickMark val="none"/>
        <c:minorTickMark val="none"/>
        <c:tickLblPos val="none"/>
        <c:crossAx val="94349952"/>
        <c:crosses val="autoZero"/>
        <c:auto val="1"/>
        <c:lblOffset val="100"/>
        <c:baseTimeUnit val="years"/>
      </c:dateAx>
      <c:valAx>
        <c:axId val="9434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4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28.31</c:v>
                </c:pt>
                <c:pt idx="1">
                  <c:v>39.32</c:v>
                </c:pt>
                <c:pt idx="2">
                  <c:v>32.159999999999997</c:v>
                </c:pt>
                <c:pt idx="3">
                  <c:v>56.9</c:v>
                </c:pt>
                <c:pt idx="4">
                  <c:v>42.59</c:v>
                </c:pt>
              </c:numCache>
            </c:numRef>
          </c:val>
        </c:ser>
        <c:dLbls>
          <c:showLegendKey val="0"/>
          <c:showVal val="0"/>
          <c:showCatName val="0"/>
          <c:showSerName val="0"/>
          <c:showPercent val="0"/>
          <c:showBubbleSize val="0"/>
        </c:dLbls>
        <c:gapWidth val="150"/>
        <c:axId val="95444992"/>
        <c:axId val="95446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95444992"/>
        <c:axId val="95446912"/>
      </c:lineChart>
      <c:dateAx>
        <c:axId val="95444992"/>
        <c:scaling>
          <c:orientation val="minMax"/>
        </c:scaling>
        <c:delete val="1"/>
        <c:axPos val="b"/>
        <c:numFmt formatCode="ge" sourceLinked="1"/>
        <c:majorTickMark val="none"/>
        <c:minorTickMark val="none"/>
        <c:tickLblPos val="none"/>
        <c:crossAx val="95446912"/>
        <c:crosses val="autoZero"/>
        <c:auto val="1"/>
        <c:lblOffset val="100"/>
        <c:baseTimeUnit val="years"/>
      </c:dateAx>
      <c:valAx>
        <c:axId val="9544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4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350.71</c:v>
                </c:pt>
                <c:pt idx="1">
                  <c:v>253.35</c:v>
                </c:pt>
                <c:pt idx="2">
                  <c:v>342.06</c:v>
                </c:pt>
                <c:pt idx="3">
                  <c:v>235.03</c:v>
                </c:pt>
                <c:pt idx="4">
                  <c:v>287.89999999999998</c:v>
                </c:pt>
              </c:numCache>
            </c:numRef>
          </c:val>
        </c:ser>
        <c:dLbls>
          <c:showLegendKey val="0"/>
          <c:showVal val="0"/>
          <c:showCatName val="0"/>
          <c:showSerName val="0"/>
          <c:showPercent val="0"/>
          <c:showBubbleSize val="0"/>
        </c:dLbls>
        <c:gapWidth val="150"/>
        <c:axId val="95472640"/>
        <c:axId val="9547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95472640"/>
        <c:axId val="95478912"/>
      </c:lineChart>
      <c:dateAx>
        <c:axId val="95472640"/>
        <c:scaling>
          <c:orientation val="minMax"/>
        </c:scaling>
        <c:delete val="1"/>
        <c:axPos val="b"/>
        <c:numFmt formatCode="ge" sourceLinked="1"/>
        <c:majorTickMark val="none"/>
        <c:minorTickMark val="none"/>
        <c:tickLblPos val="none"/>
        <c:crossAx val="95478912"/>
        <c:crosses val="autoZero"/>
        <c:auto val="1"/>
        <c:lblOffset val="100"/>
        <c:baseTimeUnit val="years"/>
      </c:dateAx>
      <c:valAx>
        <c:axId val="9547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7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P8" sqref="P8:V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山梨県　山梨市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
        <v>121</v>
      </c>
      <c r="AE8" s="73"/>
      <c r="AF8" s="73"/>
      <c r="AG8" s="73"/>
      <c r="AH8" s="73"/>
      <c r="AI8" s="73"/>
      <c r="AJ8" s="73"/>
      <c r="AK8" s="4"/>
      <c r="AL8" s="67">
        <f>データ!S6</f>
        <v>35871</v>
      </c>
      <c r="AM8" s="67"/>
      <c r="AN8" s="67"/>
      <c r="AO8" s="67"/>
      <c r="AP8" s="67"/>
      <c r="AQ8" s="67"/>
      <c r="AR8" s="67"/>
      <c r="AS8" s="67"/>
      <c r="AT8" s="66">
        <f>データ!T6</f>
        <v>289.8</v>
      </c>
      <c r="AU8" s="66"/>
      <c r="AV8" s="66"/>
      <c r="AW8" s="66"/>
      <c r="AX8" s="66"/>
      <c r="AY8" s="66"/>
      <c r="AZ8" s="66"/>
      <c r="BA8" s="66"/>
      <c r="BB8" s="66">
        <f>データ!U6</f>
        <v>123.78</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4.74</v>
      </c>
      <c r="Q10" s="66"/>
      <c r="R10" s="66"/>
      <c r="S10" s="66"/>
      <c r="T10" s="66"/>
      <c r="U10" s="66"/>
      <c r="V10" s="66"/>
      <c r="W10" s="66">
        <f>データ!Q6</f>
        <v>100</v>
      </c>
      <c r="X10" s="66"/>
      <c r="Y10" s="66"/>
      <c r="Z10" s="66"/>
      <c r="AA10" s="66"/>
      <c r="AB10" s="66"/>
      <c r="AC10" s="66"/>
      <c r="AD10" s="67">
        <f>データ!R6</f>
        <v>2080</v>
      </c>
      <c r="AE10" s="67"/>
      <c r="AF10" s="67"/>
      <c r="AG10" s="67"/>
      <c r="AH10" s="67"/>
      <c r="AI10" s="67"/>
      <c r="AJ10" s="67"/>
      <c r="AK10" s="2"/>
      <c r="AL10" s="67">
        <f>データ!V6</f>
        <v>1697</v>
      </c>
      <c r="AM10" s="67"/>
      <c r="AN10" s="67"/>
      <c r="AO10" s="67"/>
      <c r="AP10" s="67"/>
      <c r="AQ10" s="67"/>
      <c r="AR10" s="67"/>
      <c r="AS10" s="67"/>
      <c r="AT10" s="66">
        <f>データ!W6</f>
        <v>1.21</v>
      </c>
      <c r="AU10" s="66"/>
      <c r="AV10" s="66"/>
      <c r="AW10" s="66"/>
      <c r="AX10" s="66"/>
      <c r="AY10" s="66"/>
      <c r="AZ10" s="66"/>
      <c r="BA10" s="66"/>
      <c r="BB10" s="66">
        <f>データ!X6</f>
        <v>1402.48</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192058</v>
      </c>
      <c r="D6" s="33">
        <f t="shared" si="3"/>
        <v>47</v>
      </c>
      <c r="E6" s="33">
        <f t="shared" si="3"/>
        <v>17</v>
      </c>
      <c r="F6" s="33">
        <f t="shared" si="3"/>
        <v>4</v>
      </c>
      <c r="G6" s="33">
        <f t="shared" si="3"/>
        <v>0</v>
      </c>
      <c r="H6" s="33" t="str">
        <f t="shared" si="3"/>
        <v>山梨県　山梨市</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4.74</v>
      </c>
      <c r="Q6" s="34">
        <f t="shared" si="3"/>
        <v>100</v>
      </c>
      <c r="R6" s="34">
        <f t="shared" si="3"/>
        <v>2080</v>
      </c>
      <c r="S6" s="34">
        <f t="shared" si="3"/>
        <v>35871</v>
      </c>
      <c r="T6" s="34">
        <f t="shared" si="3"/>
        <v>289.8</v>
      </c>
      <c r="U6" s="34">
        <f t="shared" si="3"/>
        <v>123.78</v>
      </c>
      <c r="V6" s="34">
        <f t="shared" si="3"/>
        <v>1697</v>
      </c>
      <c r="W6" s="34">
        <f t="shared" si="3"/>
        <v>1.21</v>
      </c>
      <c r="X6" s="34">
        <f t="shared" si="3"/>
        <v>1402.48</v>
      </c>
      <c r="Y6" s="35">
        <f>IF(Y7="",NA(),Y7)</f>
        <v>64.17</v>
      </c>
      <c r="Z6" s="35">
        <f t="shared" ref="Z6:AH6" si="4">IF(Z7="",NA(),Z7)</f>
        <v>70.459999999999994</v>
      </c>
      <c r="AA6" s="35">
        <f t="shared" si="4"/>
        <v>64.03</v>
      </c>
      <c r="AB6" s="35">
        <f t="shared" si="4"/>
        <v>77.64</v>
      </c>
      <c r="AC6" s="35">
        <f t="shared" si="4"/>
        <v>67.08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4426.58</v>
      </c>
      <c r="BG6" s="35">
        <f t="shared" ref="BG6:BO6" si="7">IF(BG7="",NA(),BG7)</f>
        <v>3523.85</v>
      </c>
      <c r="BH6" s="35">
        <f t="shared" si="7"/>
        <v>3857.15</v>
      </c>
      <c r="BI6" s="35">
        <f t="shared" si="7"/>
        <v>2459.34</v>
      </c>
      <c r="BJ6" s="35">
        <f t="shared" si="7"/>
        <v>2004.22</v>
      </c>
      <c r="BK6" s="35">
        <f t="shared" si="7"/>
        <v>1622.51</v>
      </c>
      <c r="BL6" s="35">
        <f t="shared" si="7"/>
        <v>1569.13</v>
      </c>
      <c r="BM6" s="35">
        <f t="shared" si="7"/>
        <v>1436</v>
      </c>
      <c r="BN6" s="35">
        <f t="shared" si="7"/>
        <v>1434.89</v>
      </c>
      <c r="BO6" s="35">
        <f t="shared" si="7"/>
        <v>1298.9100000000001</v>
      </c>
      <c r="BP6" s="34" t="str">
        <f>IF(BP7="","",IF(BP7="-","【-】","【"&amp;SUBSTITUTE(TEXT(BP7,"#,##0.00"),"-","△")&amp;"】"))</f>
        <v>【1,348.09】</v>
      </c>
      <c r="BQ6" s="35">
        <f>IF(BQ7="",NA(),BQ7)</f>
        <v>28.31</v>
      </c>
      <c r="BR6" s="35">
        <f t="shared" ref="BR6:BZ6" si="8">IF(BR7="",NA(),BR7)</f>
        <v>39.32</v>
      </c>
      <c r="BS6" s="35">
        <f t="shared" si="8"/>
        <v>32.159999999999997</v>
      </c>
      <c r="BT6" s="35">
        <f t="shared" si="8"/>
        <v>56.9</v>
      </c>
      <c r="BU6" s="35">
        <f t="shared" si="8"/>
        <v>42.59</v>
      </c>
      <c r="BV6" s="35">
        <f t="shared" si="8"/>
        <v>62.83</v>
      </c>
      <c r="BW6" s="35">
        <f t="shared" si="8"/>
        <v>64.63</v>
      </c>
      <c r="BX6" s="35">
        <f t="shared" si="8"/>
        <v>66.56</v>
      </c>
      <c r="BY6" s="35">
        <f t="shared" si="8"/>
        <v>66.22</v>
      </c>
      <c r="BZ6" s="35">
        <f t="shared" si="8"/>
        <v>69.87</v>
      </c>
      <c r="CA6" s="34" t="str">
        <f>IF(CA7="","",IF(CA7="-","【-】","【"&amp;SUBSTITUTE(TEXT(CA7,"#,##0.00"),"-","△")&amp;"】"))</f>
        <v>【69.80】</v>
      </c>
      <c r="CB6" s="35">
        <f>IF(CB7="",NA(),CB7)</f>
        <v>350.71</v>
      </c>
      <c r="CC6" s="35">
        <f t="shared" ref="CC6:CK6" si="9">IF(CC7="",NA(),CC7)</f>
        <v>253.35</v>
      </c>
      <c r="CD6" s="35">
        <f t="shared" si="9"/>
        <v>342.06</v>
      </c>
      <c r="CE6" s="35">
        <f t="shared" si="9"/>
        <v>235.03</v>
      </c>
      <c r="CF6" s="35">
        <f t="shared" si="9"/>
        <v>287.89999999999998</v>
      </c>
      <c r="CG6" s="35">
        <f t="shared" si="9"/>
        <v>250.43</v>
      </c>
      <c r="CH6" s="35">
        <f t="shared" si="9"/>
        <v>245.75</v>
      </c>
      <c r="CI6" s="35">
        <f t="shared" si="9"/>
        <v>244.29</v>
      </c>
      <c r="CJ6" s="35">
        <f t="shared" si="9"/>
        <v>246.72</v>
      </c>
      <c r="CK6" s="35">
        <f t="shared" si="9"/>
        <v>234.96</v>
      </c>
      <c r="CL6" s="34" t="str">
        <f>IF(CL7="","",IF(CL7="-","【-】","【"&amp;SUBSTITUTE(TEXT(CL7,"#,##0.00"),"-","△")&amp;"】"))</f>
        <v>【232.54】</v>
      </c>
      <c r="CM6" s="35" t="str">
        <f>IF(CM7="",NA(),CM7)</f>
        <v>-</v>
      </c>
      <c r="CN6" s="35" t="str">
        <f t="shared" ref="CN6:CV6" si="10">IF(CN7="",NA(),CN7)</f>
        <v>-</v>
      </c>
      <c r="CO6" s="35" t="str">
        <f t="shared" si="10"/>
        <v>-</v>
      </c>
      <c r="CP6" s="35" t="str">
        <f t="shared" si="10"/>
        <v>-</v>
      </c>
      <c r="CQ6" s="35" t="str">
        <f t="shared" si="10"/>
        <v>-</v>
      </c>
      <c r="CR6" s="35">
        <f t="shared" si="10"/>
        <v>42.31</v>
      </c>
      <c r="CS6" s="35">
        <f t="shared" si="10"/>
        <v>43.65</v>
      </c>
      <c r="CT6" s="35">
        <f t="shared" si="10"/>
        <v>43.58</v>
      </c>
      <c r="CU6" s="35">
        <f t="shared" si="10"/>
        <v>41.35</v>
      </c>
      <c r="CV6" s="35">
        <f t="shared" si="10"/>
        <v>42.9</v>
      </c>
      <c r="CW6" s="34" t="str">
        <f>IF(CW7="","",IF(CW7="-","【-】","【"&amp;SUBSTITUTE(TEXT(CW7,"#,##0.00"),"-","△")&amp;"】"))</f>
        <v>【42.17】</v>
      </c>
      <c r="CX6" s="35">
        <f>IF(CX7="",NA(),CX7)</f>
        <v>60.27</v>
      </c>
      <c r="CY6" s="35">
        <f t="shared" ref="CY6:DG6" si="11">IF(CY7="",NA(),CY7)</f>
        <v>63.74</v>
      </c>
      <c r="CZ6" s="35">
        <f t="shared" si="11"/>
        <v>65.650000000000006</v>
      </c>
      <c r="DA6" s="35">
        <f t="shared" si="11"/>
        <v>67.52</v>
      </c>
      <c r="DB6" s="35">
        <f t="shared" si="11"/>
        <v>68.650000000000006</v>
      </c>
      <c r="DC6" s="35">
        <f t="shared" si="11"/>
        <v>81.3</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0.05</v>
      </c>
      <c r="EL6" s="35">
        <f t="shared" si="14"/>
        <v>0.04</v>
      </c>
      <c r="EM6" s="35">
        <f t="shared" si="14"/>
        <v>7.0000000000000007E-2</v>
      </c>
      <c r="EN6" s="35">
        <f t="shared" si="14"/>
        <v>0.09</v>
      </c>
      <c r="EO6" s="34" t="str">
        <f>IF(EO7="","",IF(EO7="-","【-】","【"&amp;SUBSTITUTE(TEXT(EO7,"#,##0.00"),"-","△")&amp;"】"))</f>
        <v>【0.09】</v>
      </c>
    </row>
    <row r="7" spans="1:145" s="36" customFormat="1" x14ac:dyDescent="0.15">
      <c r="A7" s="28"/>
      <c r="B7" s="37">
        <v>2016</v>
      </c>
      <c r="C7" s="37">
        <v>192058</v>
      </c>
      <c r="D7" s="37">
        <v>47</v>
      </c>
      <c r="E7" s="37">
        <v>17</v>
      </c>
      <c r="F7" s="37">
        <v>4</v>
      </c>
      <c r="G7" s="37">
        <v>0</v>
      </c>
      <c r="H7" s="37" t="s">
        <v>109</v>
      </c>
      <c r="I7" s="37" t="s">
        <v>110</v>
      </c>
      <c r="J7" s="37" t="s">
        <v>111</v>
      </c>
      <c r="K7" s="37" t="s">
        <v>112</v>
      </c>
      <c r="L7" s="37" t="s">
        <v>113</v>
      </c>
      <c r="M7" s="37"/>
      <c r="N7" s="38" t="s">
        <v>114</v>
      </c>
      <c r="O7" s="38" t="s">
        <v>115</v>
      </c>
      <c r="P7" s="38">
        <v>4.74</v>
      </c>
      <c r="Q7" s="38">
        <v>100</v>
      </c>
      <c r="R7" s="38">
        <v>2080</v>
      </c>
      <c r="S7" s="38">
        <v>35871</v>
      </c>
      <c r="T7" s="38">
        <v>289.8</v>
      </c>
      <c r="U7" s="38">
        <v>123.78</v>
      </c>
      <c r="V7" s="38">
        <v>1697</v>
      </c>
      <c r="W7" s="38">
        <v>1.21</v>
      </c>
      <c r="X7" s="38">
        <v>1402.48</v>
      </c>
      <c r="Y7" s="38">
        <v>64.17</v>
      </c>
      <c r="Z7" s="38">
        <v>70.459999999999994</v>
      </c>
      <c r="AA7" s="38">
        <v>64.03</v>
      </c>
      <c r="AB7" s="38">
        <v>77.64</v>
      </c>
      <c r="AC7" s="38">
        <v>67.08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4426.58</v>
      </c>
      <c r="BG7" s="38">
        <v>3523.85</v>
      </c>
      <c r="BH7" s="38">
        <v>3857.15</v>
      </c>
      <c r="BI7" s="38">
        <v>2459.34</v>
      </c>
      <c r="BJ7" s="38">
        <v>2004.22</v>
      </c>
      <c r="BK7" s="38">
        <v>1622.51</v>
      </c>
      <c r="BL7" s="38">
        <v>1569.13</v>
      </c>
      <c r="BM7" s="38">
        <v>1436</v>
      </c>
      <c r="BN7" s="38">
        <v>1434.89</v>
      </c>
      <c r="BO7" s="38">
        <v>1298.9100000000001</v>
      </c>
      <c r="BP7" s="38">
        <v>1348.09</v>
      </c>
      <c r="BQ7" s="38">
        <v>28.31</v>
      </c>
      <c r="BR7" s="38">
        <v>39.32</v>
      </c>
      <c r="BS7" s="38">
        <v>32.159999999999997</v>
      </c>
      <c r="BT7" s="38">
        <v>56.9</v>
      </c>
      <c r="BU7" s="38">
        <v>42.59</v>
      </c>
      <c r="BV7" s="38">
        <v>62.83</v>
      </c>
      <c r="BW7" s="38">
        <v>64.63</v>
      </c>
      <c r="BX7" s="38">
        <v>66.56</v>
      </c>
      <c r="BY7" s="38">
        <v>66.22</v>
      </c>
      <c r="BZ7" s="38">
        <v>69.87</v>
      </c>
      <c r="CA7" s="38">
        <v>69.8</v>
      </c>
      <c r="CB7" s="38">
        <v>350.71</v>
      </c>
      <c r="CC7" s="38">
        <v>253.35</v>
      </c>
      <c r="CD7" s="38">
        <v>342.06</v>
      </c>
      <c r="CE7" s="38">
        <v>235.03</v>
      </c>
      <c r="CF7" s="38">
        <v>287.89999999999998</v>
      </c>
      <c r="CG7" s="38">
        <v>250.43</v>
      </c>
      <c r="CH7" s="38">
        <v>245.75</v>
      </c>
      <c r="CI7" s="38">
        <v>244.29</v>
      </c>
      <c r="CJ7" s="38">
        <v>246.72</v>
      </c>
      <c r="CK7" s="38">
        <v>234.96</v>
      </c>
      <c r="CL7" s="38">
        <v>232.54</v>
      </c>
      <c r="CM7" s="38" t="s">
        <v>114</v>
      </c>
      <c r="CN7" s="38" t="s">
        <v>114</v>
      </c>
      <c r="CO7" s="38" t="s">
        <v>114</v>
      </c>
      <c r="CP7" s="38" t="s">
        <v>114</v>
      </c>
      <c r="CQ7" s="38" t="s">
        <v>114</v>
      </c>
      <c r="CR7" s="38">
        <v>42.31</v>
      </c>
      <c r="CS7" s="38">
        <v>43.65</v>
      </c>
      <c r="CT7" s="38">
        <v>43.58</v>
      </c>
      <c r="CU7" s="38">
        <v>41.35</v>
      </c>
      <c r="CV7" s="38">
        <v>42.9</v>
      </c>
      <c r="CW7" s="38">
        <v>42.17</v>
      </c>
      <c r="CX7" s="38">
        <v>60.27</v>
      </c>
      <c r="CY7" s="38">
        <v>63.74</v>
      </c>
      <c r="CZ7" s="38">
        <v>65.650000000000006</v>
      </c>
      <c r="DA7" s="38">
        <v>67.52</v>
      </c>
      <c r="DB7" s="38">
        <v>68.650000000000006</v>
      </c>
      <c r="DC7" s="38">
        <v>81.3</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0.05</v>
      </c>
      <c r="EL7" s="38">
        <v>0.04</v>
      </c>
      <c r="EM7" s="38">
        <v>7.0000000000000007E-2</v>
      </c>
      <c r="EN7" s="38">
        <v>0.09</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cp:lastPrinted>2018-02-07T09:50:32Z</cp:lastPrinted>
  <dcterms:created xsi:type="dcterms:W3CDTF">2017-12-25T02:18:59Z</dcterms:created>
  <dcterms:modified xsi:type="dcterms:W3CDTF">2018-02-27T04:40:44Z</dcterms:modified>
  <cp:category/>
</cp:coreProperties>
</file>