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I10"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<sst xmlns="http://schemas.openxmlformats.org/spreadsheetml/2006/main" count="245" uniqueCount="126">
  <si>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</si>
  <si>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</si>
  <si>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</si>
  <si>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</si>
  <si>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</si>
  <si>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</si>
  <si>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</si>
  <si>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</si>
  <si>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</si>
  <si>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</si>
  <si>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</si>
  <si>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</si>
  <si>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</si>
  <si>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</si>
  <si>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</si>
  <si>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</si>
  <si>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</si>
  <si>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</si>
  <si>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</si>
  <si>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</si>
  <si>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</si>
  <si>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</si>
  <si>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</si>
  <si>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</si>
  <si>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</si>
  <si>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</si>
  <si>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</si>
  <si>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</si>
  <si>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</si>
  <si>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</si>
  <si>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</si>
  <si>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</si>
  <si>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</si>
  <si>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</si>
  <si>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</si>
  <si>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</si>
  <si>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</si>
  <si>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</si>
  <si>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</si>
  <si>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</si>
  <si>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</si>
  <si>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</si>
  <si>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</si>
  <si>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</si>
  <si>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</si>
  <si>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</si>
  <si>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</si>
  <si>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</si>
  <si>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</si>
  <si>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</si>
  <si>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</si>
  <si>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</si>
  <si>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</si>
  <si>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</si>
  <si>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</si>
  <si>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</si>
  <si>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</si>
  <si>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</si>
  <si>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</si>
  <si>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</si>
  <si>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</si>
  <si>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</si>
  <si>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</si>
  <si>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</si>
  <si>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</si>
  <si>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</si>
  <si>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</si>
  <si>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</si>
  <si>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</si>
  <si>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</si>
  <si>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</si>
  <si>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</si>
  <si>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</si>
  <si>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</si>
  <si>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</si>
  <si>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</si>
  <si>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</si>
  <si>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</si>
  <si>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</si>
  <si>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</si>
  <si>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</si>
  <si>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</si>
  <si>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</si>
  <si>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</si>
  <si>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</si>
  <si>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</si>
  <si>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</si>
  <si>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</si>
  <si>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</si>
  <si>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</si>
  <si>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</si>
  <si>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</si>
  <si>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</si>
  <si>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</si>
  <si>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</si>
  <si>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</si>
  <si>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</si>
  <si>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</si>
  <si>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</si>
  <si>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</si>
  <si>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</si>
  <si>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</si>
  <si>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</si>
  <si>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</si>
  <si>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</si>
  <si>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</si>
  <si>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</si>
  <si>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</si>
  <si>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</si>
  <si>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</si>
  <si>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山梨市</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</si>
  <si>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</si>
  <si>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</si>
  <si>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</si>
  <si>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</si>
  <si>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</si>
  <si>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</si>
  <si>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</si>
  <si>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</si>
  <si>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</si>
  <si>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</si>
  <si>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</si>
  <si>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渠の更新は平成４０年前半から始まるので、まだ年数はあるが、人口減による利用者の減少が予想されるため、ダウンサイジングやスペックダウンによる工事費用の削減や、長寿命化による更新期間の延長また更新費用の平準化を検討する必要がある。</t>
    <rPh sb="6" eb="8">
      <t>ヘイセイ</t>
    </rPh>
    <rPh sb="10" eb="11">
      <t>ネン</t>
    </rPh>
    <rPh sb="11" eb="13">
      <t>ゼンハン</t>
    </rPh>
    <rPh sb="15" eb="16">
      <t>ハジ</t>
    </rPh>
    <rPh sb="23" eb="25">
      <t>ネンスウ</t>
    </rPh>
    <phoneticPr fontId="4"/>
  </si>
  <si>
    <t>「下水道事業の効率化・健全化」に取り組み、事業運営にかかる経常的なコストの削減を進めるこ
とで「経営基盤の強化」を図るとともに、管渠や処理施設のダウンサイジングなど「投資の合理化」
を進めることが必要となる。</t>
    <phoneticPr fontId="4"/>
  </si>
  <si>
    <t>非設置</t>
    <phoneticPr fontId="4"/>
  </si>
  <si>
    <t>経費回収率も収益的収支比率も下がっているので、汚水処理費（維持管理費）の削減が課題である。
水洗化率は整備により増加しているが、有収率が昨年度より下がっているので、有収率の向上のためにも不明水等の対策が急務である。
今後も経営計画に基づいて使用料改定を実施することにより、使用料の適正化を図っていく。
④企業債残高対事業規模比率の減少理由は、一般会計において負担すべき額をH28から計上したためである。</t>
    <rPh sb="0" eb="4">
      <t>ケイヒカイシュウ</t>
    </rPh>
    <rPh sb="4" eb="5">
      <t>リツ</t>
    </rPh>
    <rPh sb="6" eb="9">
      <t>シュウエキテキ</t>
    </rPh>
    <rPh sb="9" eb="11">
      <t>シュウシ</t>
    </rPh>
    <rPh sb="11" eb="13">
      <t>ヒリツ</t>
    </rPh>
    <rPh sb="14" eb="15">
      <t>サ</t>
    </rPh>
    <rPh sb="29" eb="31">
      <t>イジ</t>
    </rPh>
    <rPh sb="31" eb="34">
      <t>カンリヒ</t>
    </rPh>
    <rPh sb="39" eb="41">
      <t>カダイ</t>
    </rPh>
    <rPh sb="46" eb="49">
      <t>スイセンカ</t>
    </rPh>
    <rPh sb="49" eb="50">
      <t>リツ</t>
    </rPh>
    <rPh sb="51" eb="53">
      <t>セイビ</t>
    </rPh>
    <rPh sb="56" eb="58">
      <t>ゾウカ</t>
    </rPh>
    <rPh sb="64" eb="67">
      <t>ユウシュウリツ</t>
    </rPh>
    <rPh sb="68" eb="71">
      <t>サクネンド</t>
    </rPh>
    <rPh sb="73" eb="74">
      <t>サ</t>
    </rPh>
    <rPh sb="82" eb="85">
      <t>ユウシュウリツ</t>
    </rPh>
    <rPh sb="86" eb="88">
      <t>コウジョウ</t>
    </rPh>
    <rPh sb="93" eb="96">
      <t>フメイスイ</t>
    </rPh>
    <rPh sb="96" eb="97">
      <t>トウ</t>
    </rPh>
    <rPh sb="98" eb="100">
      <t>タイサク</t>
    </rPh>
    <rPh sb="101" eb="103">
      <t>キュウム</t>
    </rPh>
    <rPh sb="108" eb="110">
      <t>コンゴ</t>
    </rPh>
    <rPh sb="152" eb="157">
      <t>キギョウサイザンダカ</t>
    </rPh>
    <rPh sb="157" eb="158">
      <t>タイ</t>
    </rPh>
    <rPh sb="158" eb="160">
      <t>ジギョウ</t>
    </rPh>
    <rPh sb="160" eb="162">
      <t>キボ</t>
    </rPh>
    <rPh sb="162" eb="164">
      <t>ヒリツ</t>
    </rPh>
    <rPh sb="165" eb="169">
      <t>ゲンショウリユウ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</si>
</sst>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684480"/>
        <c:axId val="9117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0.03</c:v>
                </c:pt>
                <c:pt idx="3">
                  <c:v>0.15</c:v>
                </c:pt>
                <c:pt idx="4">
                  <c:v>0.1</c:v>
                </c:pt>
              </c:numCache>
            </c:numRef>
          </c:val>
          <c:smooth val="0"/>
        </c:ser>
        <c:dLbls>
          <c:showLegendKey val="0"/>
          <c:showVal val="0"/>
          <c:showCatName val="0"/>
          <c:showSerName val="0"/>
          <c:showPercent val="0"/>
          <c:showBubbleSize val="0"/>
        </c:dLbls>
        <c:marker val="1"/>
        <c:smooth val="0"/>
        <c:axId val="97684480"/>
        <c:axId val="91177728"/>
      </c:lineChart>
      <c:dateAx>
        <c:axId val="97684480"/>
        <c:scaling>
          <c:orientation val="minMax"/>
        </c:scaling>
        <c:delete val="1"/>
        <c:axPos val="b"/>
        <c:numFmt formatCode="ge" sourceLinked="1"/>
        <c:majorTickMark val="none"/>
        <c:minorTickMark val="none"/>
        <c:tickLblPos val="none"/>
        <c:crossAx val="91177728"/>
        <c:crosses val="autoZero"/>
        <c:auto val="1"/>
        <c:lblOffset val="100"/>
        <c:baseTimeUnit val="years"/>
      </c:dateAx>
      <c:valAx>
        <c:axId val="9117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099648"/>
        <c:axId val="10911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49.89</c:v>
                </c:pt>
                <c:pt idx="3">
                  <c:v>49.39</c:v>
                </c:pt>
                <c:pt idx="4">
                  <c:v>49.25</c:v>
                </c:pt>
              </c:numCache>
            </c:numRef>
          </c:val>
          <c:smooth val="0"/>
        </c:ser>
        <c:dLbls>
          <c:showLegendKey val="0"/>
          <c:showVal val="0"/>
          <c:showCatName val="0"/>
          <c:showSerName val="0"/>
          <c:showPercent val="0"/>
          <c:showBubbleSize val="0"/>
        </c:dLbls>
        <c:marker val="1"/>
        <c:smooth val="0"/>
        <c:axId val="109099648"/>
        <c:axId val="109114112"/>
      </c:lineChart>
      <c:dateAx>
        <c:axId val="109099648"/>
        <c:scaling>
          <c:orientation val="minMax"/>
        </c:scaling>
        <c:delete val="1"/>
        <c:axPos val="b"/>
        <c:numFmt formatCode="ge" sourceLinked="1"/>
        <c:majorTickMark val="none"/>
        <c:minorTickMark val="none"/>
        <c:tickLblPos val="none"/>
        <c:crossAx val="109114112"/>
        <c:crosses val="autoZero"/>
        <c:auto val="1"/>
        <c:lblOffset val="100"/>
        <c:baseTimeUnit val="years"/>
      </c:dateAx>
      <c:valAx>
        <c:axId val="1091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9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73.19</c:v>
                </c:pt>
                <c:pt idx="1">
                  <c:v>75.91</c:v>
                </c:pt>
                <c:pt idx="2">
                  <c:v>77.349999999999994</c:v>
                </c:pt>
                <c:pt idx="3">
                  <c:v>78.77</c:v>
                </c:pt>
                <c:pt idx="4">
                  <c:v>79.790000000000006</c:v>
                </c:pt>
              </c:numCache>
            </c:numRef>
          </c:val>
        </c:ser>
        <c:dLbls>
          <c:showLegendKey val="0"/>
          <c:showVal val="0"/>
          <c:showCatName val="0"/>
          <c:showSerName val="0"/>
          <c:showPercent val="0"/>
          <c:showBubbleSize val="0"/>
        </c:dLbls>
        <c:gapWidth val="150"/>
        <c:axId val="109152512"/>
        <c:axId val="10916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84.73</c:v>
                </c:pt>
                <c:pt idx="3">
                  <c:v>83.96</c:v>
                </c:pt>
                <c:pt idx="4">
                  <c:v>84.12</c:v>
                </c:pt>
              </c:numCache>
            </c:numRef>
          </c:val>
          <c:smooth val="0"/>
        </c:ser>
        <c:dLbls>
          <c:showLegendKey val="0"/>
          <c:showVal val="0"/>
          <c:showCatName val="0"/>
          <c:showSerName val="0"/>
          <c:showPercent val="0"/>
          <c:showBubbleSize val="0"/>
        </c:dLbls>
        <c:marker val="1"/>
        <c:smooth val="0"/>
        <c:axId val="109152512"/>
        <c:axId val="109162880"/>
      </c:lineChart>
      <c:dateAx>
        <c:axId val="109152512"/>
        <c:scaling>
          <c:orientation val="minMax"/>
        </c:scaling>
        <c:delete val="1"/>
        <c:axPos val="b"/>
        <c:numFmt formatCode="ge" sourceLinked="1"/>
        <c:majorTickMark val="none"/>
        <c:minorTickMark val="none"/>
        <c:tickLblPos val="none"/>
        <c:crossAx val="109162880"/>
        <c:crosses val="autoZero"/>
        <c:auto val="1"/>
        <c:lblOffset val="100"/>
        <c:baseTimeUnit val="years"/>
      </c:dateAx>
      <c:valAx>
        <c:axId val="10916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54.8</c:v>
                </c:pt>
                <c:pt idx="1">
                  <c:v>54.28</c:v>
                </c:pt>
                <c:pt idx="2">
                  <c:v>61.58</c:v>
                </c:pt>
                <c:pt idx="3">
                  <c:v>60.44</c:v>
                </c:pt>
                <c:pt idx="4">
                  <c:v>57.63</c:v>
                </c:pt>
              </c:numCache>
            </c:numRef>
          </c:val>
        </c:ser>
        <c:dLbls>
          <c:showLegendKey val="0"/>
          <c:showVal val="0"/>
          <c:showCatName val="0"/>
          <c:showSerName val="0"/>
          <c:showPercent val="0"/>
          <c:showBubbleSize val="0"/>
        </c:dLbls>
        <c:gapWidth val="150"/>
        <c:axId val="91207552"/>
        <c:axId val="9120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207552"/>
        <c:axId val="91209728"/>
      </c:lineChart>
      <c:dateAx>
        <c:axId val="91207552"/>
        <c:scaling>
          <c:orientation val="minMax"/>
        </c:scaling>
        <c:delete val="1"/>
        <c:axPos val="b"/>
        <c:numFmt formatCode="ge" sourceLinked="1"/>
        <c:majorTickMark val="none"/>
        <c:minorTickMark val="none"/>
        <c:tickLblPos val="none"/>
        <c:crossAx val="91209728"/>
        <c:crosses val="autoZero"/>
        <c:auto val="1"/>
        <c:lblOffset val="100"/>
        <c:baseTimeUnit val="years"/>
      </c:dateAx>
      <c:valAx>
        <c:axId val="912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0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593408"/>
        <c:axId val="9659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93408"/>
        <c:axId val="96595328"/>
      </c:lineChart>
      <c:dateAx>
        <c:axId val="96593408"/>
        <c:scaling>
          <c:orientation val="minMax"/>
        </c:scaling>
        <c:delete val="1"/>
        <c:axPos val="b"/>
        <c:numFmt formatCode="ge" sourceLinked="1"/>
        <c:majorTickMark val="none"/>
        <c:minorTickMark val="none"/>
        <c:tickLblPos val="none"/>
        <c:crossAx val="96595328"/>
        <c:crosses val="autoZero"/>
        <c:auto val="1"/>
        <c:lblOffset val="100"/>
        <c:baseTimeUnit val="years"/>
      </c:dateAx>
      <c:valAx>
        <c:axId val="9659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213312"/>
        <c:axId val="10121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213312"/>
        <c:axId val="101215232"/>
      </c:lineChart>
      <c:dateAx>
        <c:axId val="101213312"/>
        <c:scaling>
          <c:orientation val="minMax"/>
        </c:scaling>
        <c:delete val="1"/>
        <c:axPos val="b"/>
        <c:numFmt formatCode="ge" sourceLinked="1"/>
        <c:majorTickMark val="none"/>
        <c:minorTickMark val="none"/>
        <c:tickLblPos val="none"/>
        <c:crossAx val="101215232"/>
        <c:crosses val="autoZero"/>
        <c:auto val="1"/>
        <c:lblOffset val="100"/>
        <c:baseTimeUnit val="years"/>
      </c:dateAx>
      <c:valAx>
        <c:axId val="10121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1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196800"/>
        <c:axId val="10919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196800"/>
        <c:axId val="109198720"/>
      </c:lineChart>
      <c:dateAx>
        <c:axId val="109196800"/>
        <c:scaling>
          <c:orientation val="minMax"/>
        </c:scaling>
        <c:delete val="1"/>
        <c:axPos val="b"/>
        <c:numFmt formatCode="ge" sourceLinked="1"/>
        <c:majorTickMark val="none"/>
        <c:minorTickMark val="none"/>
        <c:tickLblPos val="none"/>
        <c:crossAx val="109198720"/>
        <c:crosses val="autoZero"/>
        <c:auto val="1"/>
        <c:lblOffset val="100"/>
        <c:baseTimeUnit val="years"/>
      </c:dateAx>
      <c:valAx>
        <c:axId val="10919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9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237376"/>
        <c:axId val="10923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237376"/>
        <c:axId val="109239296"/>
      </c:lineChart>
      <c:dateAx>
        <c:axId val="109237376"/>
        <c:scaling>
          <c:orientation val="minMax"/>
        </c:scaling>
        <c:delete val="1"/>
        <c:axPos val="b"/>
        <c:numFmt formatCode="ge" sourceLinked="1"/>
        <c:majorTickMark val="none"/>
        <c:minorTickMark val="none"/>
        <c:tickLblPos val="none"/>
        <c:crossAx val="109239296"/>
        <c:crosses val="autoZero"/>
        <c:auto val="1"/>
        <c:lblOffset val="100"/>
        <c:baseTimeUnit val="years"/>
      </c:dateAx>
      <c:valAx>
        <c:axId val="10923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3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2090.48</c:v>
                </c:pt>
                <c:pt idx="1">
                  <c:v>1992.68</c:v>
                </c:pt>
                <c:pt idx="2">
                  <c:v>2069.66</c:v>
                </c:pt>
                <c:pt idx="3">
                  <c:v>2100.19</c:v>
                </c:pt>
                <c:pt idx="4">
                  <c:v>849.61</c:v>
                </c:pt>
              </c:numCache>
            </c:numRef>
          </c:val>
        </c:ser>
        <c:dLbls>
          <c:showLegendKey val="0"/>
          <c:showVal val="0"/>
          <c:showCatName val="0"/>
          <c:showSerName val="0"/>
          <c:showPercent val="0"/>
          <c:showBubbleSize val="0"/>
        </c:dLbls>
        <c:gapWidth val="150"/>
        <c:axId val="108945792"/>
        <c:axId val="10894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108945792"/>
        <c:axId val="108947712"/>
      </c:lineChart>
      <c:dateAx>
        <c:axId val="108945792"/>
        <c:scaling>
          <c:orientation val="minMax"/>
        </c:scaling>
        <c:delete val="1"/>
        <c:axPos val="b"/>
        <c:numFmt formatCode="ge" sourceLinked="1"/>
        <c:majorTickMark val="none"/>
        <c:minorTickMark val="none"/>
        <c:tickLblPos val="none"/>
        <c:crossAx val="108947712"/>
        <c:crosses val="autoZero"/>
        <c:auto val="1"/>
        <c:lblOffset val="100"/>
        <c:baseTimeUnit val="years"/>
      </c:dateAx>
      <c:valAx>
        <c:axId val="10894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4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50.82</c:v>
                </c:pt>
                <c:pt idx="1">
                  <c:v>54.58</c:v>
                </c:pt>
                <c:pt idx="2">
                  <c:v>62.22</c:v>
                </c:pt>
                <c:pt idx="3">
                  <c:v>55.4</c:v>
                </c:pt>
                <c:pt idx="4">
                  <c:v>50.26</c:v>
                </c:pt>
              </c:numCache>
            </c:numRef>
          </c:val>
        </c:ser>
        <c:dLbls>
          <c:showLegendKey val="0"/>
          <c:showVal val="0"/>
          <c:showCatName val="0"/>
          <c:showSerName val="0"/>
          <c:showPercent val="0"/>
          <c:showBubbleSize val="0"/>
        </c:dLbls>
        <c:gapWidth val="150"/>
        <c:axId val="108982272"/>
        <c:axId val="10898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108982272"/>
        <c:axId val="108984192"/>
      </c:lineChart>
      <c:dateAx>
        <c:axId val="108982272"/>
        <c:scaling>
          <c:orientation val="minMax"/>
        </c:scaling>
        <c:delete val="1"/>
        <c:axPos val="b"/>
        <c:numFmt formatCode="ge" sourceLinked="1"/>
        <c:majorTickMark val="none"/>
        <c:minorTickMark val="none"/>
        <c:tickLblPos val="none"/>
        <c:crossAx val="108984192"/>
        <c:crosses val="autoZero"/>
        <c:auto val="1"/>
        <c:lblOffset val="100"/>
        <c:baseTimeUnit val="years"/>
      </c:dateAx>
      <c:valAx>
        <c:axId val="10898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218.78</c:v>
                </c:pt>
                <c:pt idx="1">
                  <c:v>209.06</c:v>
                </c:pt>
                <c:pt idx="2">
                  <c:v>187.2</c:v>
                </c:pt>
                <c:pt idx="3">
                  <c:v>251.88</c:v>
                </c:pt>
                <c:pt idx="4">
                  <c:v>252.34</c:v>
                </c:pt>
              </c:numCache>
            </c:numRef>
          </c:val>
        </c:ser>
        <c:dLbls>
          <c:showLegendKey val="0"/>
          <c:showVal val="0"/>
          <c:showCatName val="0"/>
          <c:showSerName val="0"/>
          <c:showPercent val="0"/>
          <c:showBubbleSize val="0"/>
        </c:dLbls>
        <c:gapWidth val="150"/>
        <c:axId val="109075456"/>
        <c:axId val="1090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248.89</c:v>
                </c:pt>
                <c:pt idx="3">
                  <c:v>250.84</c:v>
                </c:pt>
                <c:pt idx="4">
                  <c:v>235.61</c:v>
                </c:pt>
              </c:numCache>
            </c:numRef>
          </c:val>
          <c:smooth val="0"/>
        </c:ser>
        <c:dLbls>
          <c:showLegendKey val="0"/>
          <c:showVal val="0"/>
          <c:showCatName val="0"/>
          <c:showSerName val="0"/>
          <c:showPercent val="0"/>
          <c:showBubbleSize val="0"/>
        </c:dLbls>
        <c:marker val="1"/>
        <c:smooth val="0"/>
        <c:axId val="109075456"/>
        <c:axId val="109081728"/>
      </c:lineChart>
      <c:dateAx>
        <c:axId val="109075456"/>
        <c:scaling>
          <c:orientation val="minMax"/>
        </c:scaling>
        <c:delete val="1"/>
        <c:axPos val="b"/>
        <c:numFmt formatCode="ge" sourceLinked="1"/>
        <c:majorTickMark val="none"/>
        <c:minorTickMark val="none"/>
        <c:tickLblPos val="none"/>
        <c:crossAx val="109081728"/>
        <c:crosses val="autoZero"/>
        <c:auto val="1"/>
        <c:lblOffset val="100"/>
        <c:baseTimeUnit val="years"/>
      </c:dateAx>
      <c:valAx>
        <c:axId val="1090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7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山梨県　山梨市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
        <v>124</v>
      </c>
      <c r="AE8" s="49"/>
      <c r="AF8" s="49"/>
      <c r="AG8" s="49"/>
      <c r="AH8" s="49"/>
      <c r="AI8" s="49"/>
      <c r="AJ8" s="49"/>
      <c r="AK8" s="4"/>
      <c r="AL8" s="50">
        <f>データ!S6</f>
        <v>35871</v>
      </c>
      <c r="AM8" s="50"/>
      <c r="AN8" s="50"/>
      <c r="AO8" s="50"/>
      <c r="AP8" s="50"/>
      <c r="AQ8" s="50"/>
      <c r="AR8" s="50"/>
      <c r="AS8" s="50"/>
      <c r="AT8" s="45">
        <f>データ!T6</f>
        <v>289.8</v>
      </c>
      <c r="AU8" s="45"/>
      <c r="AV8" s="45"/>
      <c r="AW8" s="45"/>
      <c r="AX8" s="45"/>
      <c r="AY8" s="45"/>
      <c r="AZ8" s="45"/>
      <c r="BA8" s="45"/>
      <c r="BB8" s="45">
        <f>データ!U6</f>
        <v>123.78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45.86</v>
      </c>
      <c r="Q10" s="45"/>
      <c r="R10" s="45"/>
      <c r="S10" s="45"/>
      <c r="T10" s="45"/>
      <c r="U10" s="45"/>
      <c r="V10" s="45"/>
      <c r="W10" s="45">
        <f>データ!Q6</f>
        <v>68.81</v>
      </c>
      <c r="X10" s="45"/>
      <c r="Y10" s="45"/>
      <c r="Z10" s="45"/>
      <c r="AA10" s="45"/>
      <c r="AB10" s="45"/>
      <c r="AC10" s="45"/>
      <c r="AD10" s="50">
        <f>データ!R6</f>
        <v>2080</v>
      </c>
      <c r="AE10" s="50"/>
      <c r="AF10" s="50"/>
      <c r="AG10" s="50"/>
      <c r="AH10" s="50"/>
      <c r="AI10" s="50"/>
      <c r="AJ10" s="50"/>
      <c r="AK10" s="2"/>
      <c r="AL10" s="50">
        <f>データ!V6</f>
        <v>16406</v>
      </c>
      <c r="AM10" s="50"/>
      <c r="AN10" s="50"/>
      <c r="AO10" s="50"/>
      <c r="AP10" s="50"/>
      <c r="AQ10" s="50"/>
      <c r="AR10" s="50"/>
      <c r="AS10" s="50"/>
      <c r="AT10" s="45">
        <f>データ!W6</f>
        <v>6.83</v>
      </c>
      <c r="AU10" s="45"/>
      <c r="AV10" s="45"/>
      <c r="AW10" s="45"/>
      <c r="AX10" s="45"/>
      <c r="AY10" s="45"/>
      <c r="AZ10" s="45"/>
      <c r="BA10" s="45"/>
      <c r="BB10" s="45">
        <f>データ!X6</f>
        <v>2402.0500000000002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192058</v>
      </c>
      <c r="D6" s="33">
        <f t="shared" si="3"/>
        <v>47</v>
      </c>
      <c r="E6" s="33">
        <f t="shared" si="3"/>
        <v>17</v>
      </c>
      <c r="F6" s="33">
        <f t="shared" si="3"/>
        <v>1</v>
      </c>
      <c r="G6" s="33">
        <f t="shared" si="3"/>
        <v>0</v>
      </c>
      <c r="H6" s="33" t="str">
        <f t="shared" si="3"/>
        <v>山梨県　山梨市</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45.86</v>
      </c>
      <c r="Q6" s="34">
        <f t="shared" si="3"/>
        <v>68.81</v>
      </c>
      <c r="R6" s="34">
        <f t="shared" si="3"/>
        <v>2080</v>
      </c>
      <c r="S6" s="34">
        <f t="shared" si="3"/>
        <v>35871</v>
      </c>
      <c r="T6" s="34">
        <f t="shared" si="3"/>
        <v>289.8</v>
      </c>
      <c r="U6" s="34">
        <f t="shared" si="3"/>
        <v>123.78</v>
      </c>
      <c r="V6" s="34">
        <f t="shared" si="3"/>
        <v>16406</v>
      </c>
      <c r="W6" s="34">
        <f t="shared" si="3"/>
        <v>6.83</v>
      </c>
      <c r="X6" s="34">
        <f t="shared" si="3"/>
        <v>2402.0500000000002</v>
      </c>
      <c r="Y6" s="35">
        <f>IF(Y7="",NA(),Y7)</f>
        <v>54.8</v>
      </c>
      <c r="Z6" s="35">
        <f t="shared" ref="Z6:AH6" si="4">IF(Z7="",NA(),Z7)</f>
        <v>54.28</v>
      </c>
      <c r="AA6" s="35">
        <f t="shared" si="4"/>
        <v>61.58</v>
      </c>
      <c r="AB6" s="35">
        <f t="shared" si="4"/>
        <v>60.44</v>
      </c>
      <c r="AC6" s="35">
        <f t="shared" si="4"/>
        <v>57.63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2090.48</v>
      </c>
      <c r="BG6" s="35">
        <f t="shared" ref="BG6:BO6" si="7">IF(BG7="",NA(),BG7)</f>
        <v>1992.68</v>
      </c>
      <c r="BH6" s="35">
        <f t="shared" si="7"/>
        <v>2069.66</v>
      </c>
      <c r="BI6" s="35">
        <f t="shared" si="7"/>
        <v>2100.19</v>
      </c>
      <c r="BJ6" s="35">
        <f t="shared" si="7"/>
        <v>849.61</v>
      </c>
      <c r="BK6" s="35">
        <f t="shared" si="7"/>
        <v>1273.52</v>
      </c>
      <c r="BL6" s="35">
        <f t="shared" si="7"/>
        <v>1209.95</v>
      </c>
      <c r="BM6" s="35">
        <f t="shared" si="7"/>
        <v>1203.71</v>
      </c>
      <c r="BN6" s="35">
        <f t="shared" si="7"/>
        <v>1162.3599999999999</v>
      </c>
      <c r="BO6" s="35">
        <f t="shared" si="7"/>
        <v>1047.6500000000001</v>
      </c>
      <c r="BP6" s="34" t="str">
        <f>IF(BP7="","",IF(BP7="-","【-】","【"&amp;SUBSTITUTE(TEXT(BP7,"#,##0.00"),"-","△")&amp;"】"))</f>
        <v>【728.30】</v>
      </c>
      <c r="BQ6" s="35">
        <f>IF(BQ7="",NA(),BQ7)</f>
        <v>50.82</v>
      </c>
      <c r="BR6" s="35">
        <f t="shared" ref="BR6:BZ6" si="8">IF(BR7="",NA(),BR7)</f>
        <v>54.58</v>
      </c>
      <c r="BS6" s="35">
        <f t="shared" si="8"/>
        <v>62.22</v>
      </c>
      <c r="BT6" s="35">
        <f t="shared" si="8"/>
        <v>55.4</v>
      </c>
      <c r="BU6" s="35">
        <f t="shared" si="8"/>
        <v>50.26</v>
      </c>
      <c r="BV6" s="35">
        <f t="shared" si="8"/>
        <v>67.849999999999994</v>
      </c>
      <c r="BW6" s="35">
        <f t="shared" si="8"/>
        <v>69.48</v>
      </c>
      <c r="BX6" s="35">
        <f t="shared" si="8"/>
        <v>69.739999999999995</v>
      </c>
      <c r="BY6" s="35">
        <f t="shared" si="8"/>
        <v>68.209999999999994</v>
      </c>
      <c r="BZ6" s="35">
        <f t="shared" si="8"/>
        <v>74.040000000000006</v>
      </c>
      <c r="CA6" s="34" t="str">
        <f>IF(CA7="","",IF(CA7="-","【-】","【"&amp;SUBSTITUTE(TEXT(CA7,"#,##0.00"),"-","△")&amp;"】"))</f>
        <v>【100.04】</v>
      </c>
      <c r="CB6" s="35">
        <f>IF(CB7="",NA(),CB7)</f>
        <v>218.78</v>
      </c>
      <c r="CC6" s="35">
        <f t="shared" ref="CC6:CK6" si="9">IF(CC7="",NA(),CC7)</f>
        <v>209.06</v>
      </c>
      <c r="CD6" s="35">
        <f t="shared" si="9"/>
        <v>187.2</v>
      </c>
      <c r="CE6" s="35">
        <f t="shared" si="9"/>
        <v>251.88</v>
      </c>
      <c r="CF6" s="35">
        <f t="shared" si="9"/>
        <v>252.34</v>
      </c>
      <c r="CG6" s="35">
        <f t="shared" si="9"/>
        <v>224.94</v>
      </c>
      <c r="CH6" s="35">
        <f t="shared" si="9"/>
        <v>220.67</v>
      </c>
      <c r="CI6" s="35">
        <f t="shared" si="9"/>
        <v>248.89</v>
      </c>
      <c r="CJ6" s="35">
        <f t="shared" si="9"/>
        <v>250.84</v>
      </c>
      <c r="CK6" s="35">
        <f t="shared" si="9"/>
        <v>235.61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49.89</v>
      </c>
      <c r="CU6" s="35">
        <f t="shared" si="10"/>
        <v>49.39</v>
      </c>
      <c r="CV6" s="35">
        <f t="shared" si="10"/>
        <v>49.25</v>
      </c>
      <c r="CW6" s="34" t="str">
        <f>IF(CW7="","",IF(CW7="-","【-】","【"&amp;SUBSTITUTE(TEXT(CW7,"#,##0.00"),"-","△")&amp;"】"))</f>
        <v>【60.09】</v>
      </c>
      <c r="CX6" s="35">
        <f>IF(CX7="",NA(),CX7)</f>
        <v>73.19</v>
      </c>
      <c r="CY6" s="35">
        <f t="shared" ref="CY6:DG6" si="11">IF(CY7="",NA(),CY7)</f>
        <v>75.91</v>
      </c>
      <c r="CZ6" s="35">
        <f t="shared" si="11"/>
        <v>77.349999999999994</v>
      </c>
      <c r="DA6" s="35">
        <f t="shared" si="11"/>
        <v>78.77</v>
      </c>
      <c r="DB6" s="35">
        <f t="shared" si="11"/>
        <v>79.790000000000006</v>
      </c>
      <c r="DC6" s="35">
        <f t="shared" si="11"/>
        <v>84.12</v>
      </c>
      <c r="DD6" s="35">
        <f t="shared" si="11"/>
        <v>84.41</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0.03</v>
      </c>
      <c r="EM6" s="35">
        <f t="shared" si="14"/>
        <v>0.15</v>
      </c>
      <c r="EN6" s="35">
        <f t="shared" si="14"/>
        <v>0.1</v>
      </c>
      <c r="EO6" s="34" t="str">
        <f>IF(EO7="","",IF(EO7="-","【-】","【"&amp;SUBSTITUTE(TEXT(EO7,"#,##0.00"),"-","△")&amp;"】"))</f>
        <v>【0.27】</v>
      </c>
    </row>
    <row r="7" spans="1:145" s="36" customFormat="1" x14ac:dyDescent="0.15">
      <c r="A7" s="28"/>
      <c r="B7" s="37">
        <v>2016</v>
      </c>
      <c r="C7" s="37">
        <v>192058</v>
      </c>
      <c r="D7" s="37">
        <v>47</v>
      </c>
      <c r="E7" s="37">
        <v>17</v>
      </c>
      <c r="F7" s="37">
        <v>1</v>
      </c>
      <c r="G7" s="37">
        <v>0</v>
      </c>
      <c r="H7" s="37" t="s">
        <v>110</v>
      </c>
      <c r="I7" s="37" t="s">
        <v>111</v>
      </c>
      <c r="J7" s="37" t="s">
        <v>112</v>
      </c>
      <c r="K7" s="37" t="s">
        <v>113</v>
      </c>
      <c r="L7" s="37" t="s">
        <v>114</v>
      </c>
      <c r="M7" s="37"/>
      <c r="N7" s="38" t="s">
        <v>115</v>
      </c>
      <c r="O7" s="38" t="s">
        <v>116</v>
      </c>
      <c r="P7" s="38">
        <v>45.86</v>
      </c>
      <c r="Q7" s="38">
        <v>68.81</v>
      </c>
      <c r="R7" s="38">
        <v>2080</v>
      </c>
      <c r="S7" s="38">
        <v>35871</v>
      </c>
      <c r="T7" s="38">
        <v>289.8</v>
      </c>
      <c r="U7" s="38">
        <v>123.78</v>
      </c>
      <c r="V7" s="38">
        <v>16406</v>
      </c>
      <c r="W7" s="38">
        <v>6.83</v>
      </c>
      <c r="X7" s="38">
        <v>2402.0500000000002</v>
      </c>
      <c r="Y7" s="38">
        <v>54.8</v>
      </c>
      <c r="Z7" s="38">
        <v>54.28</v>
      </c>
      <c r="AA7" s="38">
        <v>61.58</v>
      </c>
      <c r="AB7" s="38">
        <v>60.44</v>
      </c>
      <c r="AC7" s="38">
        <v>57.63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2090.48</v>
      </c>
      <c r="BG7" s="38">
        <v>1992.68</v>
      </c>
      <c r="BH7" s="38">
        <v>2069.66</v>
      </c>
      <c r="BI7" s="38">
        <v>2100.19</v>
      </c>
      <c r="BJ7" s="38">
        <v>849.61</v>
      </c>
      <c r="BK7" s="38">
        <v>1273.52</v>
      </c>
      <c r="BL7" s="38">
        <v>1209.95</v>
      </c>
      <c r="BM7" s="38">
        <v>1203.71</v>
      </c>
      <c r="BN7" s="38">
        <v>1162.3599999999999</v>
      </c>
      <c r="BO7" s="38">
        <v>1047.6500000000001</v>
      </c>
      <c r="BP7" s="38">
        <v>728.3</v>
      </c>
      <c r="BQ7" s="38">
        <v>50.82</v>
      </c>
      <c r="BR7" s="38">
        <v>54.58</v>
      </c>
      <c r="BS7" s="38">
        <v>62.22</v>
      </c>
      <c r="BT7" s="38">
        <v>55.4</v>
      </c>
      <c r="BU7" s="38">
        <v>50.26</v>
      </c>
      <c r="BV7" s="38">
        <v>67.849999999999994</v>
      </c>
      <c r="BW7" s="38">
        <v>69.48</v>
      </c>
      <c r="BX7" s="38">
        <v>69.739999999999995</v>
      </c>
      <c r="BY7" s="38">
        <v>68.209999999999994</v>
      </c>
      <c r="BZ7" s="38">
        <v>74.040000000000006</v>
      </c>
      <c r="CA7" s="38">
        <v>100.04</v>
      </c>
      <c r="CB7" s="38">
        <v>218.78</v>
      </c>
      <c r="CC7" s="38">
        <v>209.06</v>
      </c>
      <c r="CD7" s="38">
        <v>187.2</v>
      </c>
      <c r="CE7" s="38">
        <v>251.88</v>
      </c>
      <c r="CF7" s="38">
        <v>252.34</v>
      </c>
      <c r="CG7" s="38">
        <v>224.94</v>
      </c>
      <c r="CH7" s="38">
        <v>220.67</v>
      </c>
      <c r="CI7" s="38">
        <v>248.89</v>
      </c>
      <c r="CJ7" s="38">
        <v>250.84</v>
      </c>
      <c r="CK7" s="38">
        <v>235.61</v>
      </c>
      <c r="CL7" s="38">
        <v>137.82</v>
      </c>
      <c r="CM7" s="38" t="s">
        <v>115</v>
      </c>
      <c r="CN7" s="38" t="s">
        <v>115</v>
      </c>
      <c r="CO7" s="38" t="s">
        <v>115</v>
      </c>
      <c r="CP7" s="38" t="s">
        <v>115</v>
      </c>
      <c r="CQ7" s="38" t="s">
        <v>115</v>
      </c>
      <c r="CR7" s="38">
        <v>55.41</v>
      </c>
      <c r="CS7" s="38">
        <v>55.81</v>
      </c>
      <c r="CT7" s="38">
        <v>49.89</v>
      </c>
      <c r="CU7" s="38">
        <v>49.39</v>
      </c>
      <c r="CV7" s="38">
        <v>49.25</v>
      </c>
      <c r="CW7" s="38">
        <v>60.09</v>
      </c>
      <c r="CX7" s="38">
        <v>73.19</v>
      </c>
      <c r="CY7" s="38">
        <v>75.91</v>
      </c>
      <c r="CZ7" s="38">
        <v>77.349999999999994</v>
      </c>
      <c r="DA7" s="38">
        <v>78.77</v>
      </c>
      <c r="DB7" s="38">
        <v>79.790000000000006</v>
      </c>
      <c r="DC7" s="38">
        <v>84.12</v>
      </c>
      <c r="DD7" s="38">
        <v>84.41</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0.03</v>
      </c>
      <c r="EM7" s="38">
        <v>0.15</v>
      </c>
      <c r="EN7" s="38">
        <v>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2018-02-07T09:50:17Z</cp:lastPrinted>
  <dcterms:created xsi:type="dcterms:W3CDTF">2017-12-25T02:07:37Z</dcterms:created>
  <dcterms:modified xsi:type="dcterms:W3CDTF">2018-02-27T04:24:51Z</dcterms:modified>
  <cp:category/>
</cp:coreProperties>
</file>