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W10" i="4" s="1"/>
  <c r="P6" i="5"/>
  <c r="O6" i="5"/>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E85" i="4"/>
  <c r="BB10" i="4"/>
  <c r="AT10" i="4"/>
  <c r="P10" i="4"/>
  <c r="I10" i="4"/>
  <c r="AT8" i="4"/>
  <c r="AL8" i="4"/>
  <c r="I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<sst xmlns="http://schemas.openxmlformats.org/spreadsheetml/2006/main" count="237" uniqueCount="123">
  <si>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</si>
  <si>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</si>
  <si>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</si>
  <si>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</si>
  <si>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</si>
  <si>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</si>
  <si>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</si>
  <si>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</si>
  <si>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</si>
  <si>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</si>
  <si>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</si>
  <si>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</si>
  <si>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</si>
  <si>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</si>
  <si>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</si>
  <si>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</si>
  <si>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</si>
  <si>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</si>
  <si>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</si>
  <si>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</si>
  <si>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</si>
  <si>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</si>
  <si>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</si>
  <si>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</si>
  <si>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</si>
  <si>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</si>
  <si>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</si>
  <si>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</si>
  <si>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</si>
  <si>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</si>
  <si>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</si>
  <si>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</si>
  <si>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</si>
  <si>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</si>
  <si>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</si>
  <si>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</si>
  <si>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</si>
  <si>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</si>
  <si>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</si>
  <si>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</si>
  <si>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</si>
  <si>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</si>
  <si>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</si>
  <si>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</si>
  <si>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</si>
  <si>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</si>
  <si>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</si>
  <si>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</si>
  <si>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</si>
  <si>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</si>
  <si>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</si>
  <si>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</si>
  <si>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</si>
  <si>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</si>
  <si>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</si>
  <si>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</si>
  <si>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</si>
  <si>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</si>
  <si>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</si>
  <si>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</si>
  <si>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</si>
  <si>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</si>
  <si>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</si>
  <si>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</si>
  <si>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</si>
  <si>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</si>
  <si>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</si>
  <si>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</si>
  <si>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</si>
  <si>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</si>
  <si>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</si>
  <si>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</si>
  <si>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</si>
  <si>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</si>
  <si>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</si>
  <si>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</si>
  <si>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</si>
  <si>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</si>
  <si>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</si>
  <si>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</si>
  <si>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</si>
  <si>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</si>
  <si>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</si>
  <si>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</si>
  <si>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</si>
  <si>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</si>
  <si>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</si>
  <si>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</si>
  <si>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</si>
  <si>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</si>
  <si>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</si>
  <si>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</si>
  <si>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</si>
  <si>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</si>
  <si>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</si>
  <si>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</si>
  <si>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</si>
  <si>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</si>
  <si>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</si>
  <si>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</si>
  <si>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</si>
  <si>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</si>
  <si>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</si>
  <si>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</si>
  <si>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</si>
  <si>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</si>
  <si>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山梨市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</si>
  <si>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</si>
  <si>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</si>
  <si>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</si>
  <si>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</si>
  <si>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</si>
  <si>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</si>
  <si>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</si>
  <si>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</si>
  <si>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</si>
  <si>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</si>
  <si>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</si>
  <si>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1. 経営の健全性・効率性について</t>
    <phoneticPr fontId="7"/>
  </si>
  <si>
    <t>　経営状況が厳しいため、管路更新率が低く、管路の更新が進んでいない状況ではあるが、有収率は高いため、今のところ老朽化の影響は見えない。しかし、年月の経過とともに漏水の発生が増加すると予想できるので、引き続き、老朽化の状況を把握するとともに、適切な更新計画を立て、管路の更新を実施し、有収率を悪化させないよう努めていく。</t>
    <rPh sb="1" eb="3">
      <t>ケイエイ</t>
    </rPh>
    <rPh sb="3" eb="5">
      <t>ジョウキョウ</t>
    </rPh>
    <rPh sb="6" eb="7">
      <t>キビ</t>
    </rPh>
    <rPh sb="91" eb="93">
      <t>ヨソウ</t>
    </rPh>
    <rPh sb="99" eb="100">
      <t>ヒ</t>
    </rPh>
    <rPh sb="101" eb="102">
      <t>ツヅ</t>
    </rPh>
    <phoneticPr fontId="7"/>
  </si>
  <si>
    <t>非設置</t>
    <rPh sb="0" eb="1">
      <t>ヒ</t>
    </rPh>
    <rPh sb="1" eb="3">
      <t>セッチ</t>
    </rPh>
    <phoneticPr fontId="4"/>
  </si>
  <si>
    <t xml:space="preserve">　事業経営は収益的収支比率や料金回収率の値が低いことや、簡易水道統合事業の影響により、企業債残高対給水収益比率や給水原価が高いことから、毎年、一般会計からの繰入を行っており、厳しい状況でにある。
　しかし、今後は、給水人口の減少により施設利用率が低く施設能力に余裕があることから、給水人口の増加促進による収益の確保や、平成３２年度に向けた簡易水道事業の法適用化と策定する経営戦略を基に管路の更新計画を作成し、適切な水道料金の設定について引き続き検討していく必要がある。
</t>
    <rPh sb="22" eb="23">
      <t>ヒク</t>
    </rPh>
    <rPh sb="68" eb="70">
      <t>マイトシ</t>
    </rPh>
    <rPh sb="103" eb="105">
      <t>コンゴ</t>
    </rPh>
    <rPh sb="145" eb="147">
      <t>ゾウカ</t>
    </rPh>
    <rPh sb="147" eb="149">
      <t>ソクシン</t>
    </rPh>
    <rPh sb="159" eb="161">
      <t>ヘイセイ</t>
    </rPh>
    <rPh sb="163" eb="165">
      <t>ネンド</t>
    </rPh>
    <rPh sb="166" eb="167">
      <t>ム</t>
    </rPh>
    <rPh sb="169" eb="171">
      <t>カンイ</t>
    </rPh>
    <rPh sb="171" eb="173">
      <t>スイドウ</t>
    </rPh>
    <rPh sb="173" eb="175">
      <t>ジギョウ</t>
    </rPh>
    <rPh sb="185" eb="187">
      <t>ケイエイ</t>
    </rPh>
    <rPh sb="187" eb="189">
      <t>センリャク</t>
    </rPh>
    <rPh sb="190" eb="191">
      <t>モト</t>
    </rPh>
    <rPh sb="200" eb="202">
      <t>サクセイ</t>
    </rPh>
    <rPh sb="218" eb="219">
      <t>ヒ</t>
    </rPh>
    <rPh sb="220" eb="221">
      <t>ツヅ</t>
    </rPh>
    <phoneticPr fontId="7"/>
  </si>
  <si>
    <t>　○経営の健全性については、収益的収支比率が100%を割り、類似団体平均値よりも約８%ほど低い。また、企業債残高対給水収益比率や給水原価も高い状況である。
　この主な原因は、簡易水道統合事業に伴い、起債の借入が増加したことにより、起債残高および償還額が増加したためでである。
　H28年度に完了した簡易水道統合事業により起債の償還額は今後、5年ほど増加するが、その後は横ばい傾向に転じる見込みである。しかし、料金回収率が低いことから分かるよう、依然、一般会計からの繰入金の依存度は高く、経営は厳しい状態のままである。
　○経営の効率性については、施設利用率が低く、有収率が高いため、給水者の需要に応じた供給が効率的に行われ、施設能力において余裕がある状態である。
 地理的に人家間が離れているため配水管1㎞あたりが低く、給水人口の増加を見込んで整備された施設が、過疎化が進み、給水人口が減少したことにより、利用されていないことが施設利用率が低い原因として考えられる。</t>
    <rPh sb="96" eb="97">
      <t>トモナ</t>
    </rPh>
    <rPh sb="145" eb="147">
      <t>カンリョウ</t>
    </rPh>
    <rPh sb="182" eb="183">
      <t>ゴ</t>
    </rPh>
    <rPh sb="184" eb="185">
      <t>ヨコ</t>
    </rPh>
    <rPh sb="216" eb="217">
      <t>ワ</t>
    </rPh>
    <rPh sb="222" eb="224">
      <t>イゼン</t>
    </rPh>
    <rPh sb="263" eb="265">
      <t>ケイエイ</t>
    </rPh>
    <rPh sb="308" eb="309">
      <t>テキ</t>
    </rPh>
    <rPh sb="335" eb="338">
      <t>チリテキ</t>
    </rPh>
    <rPh sb="339" eb="341">
      <t>ジンカ</t>
    </rPh>
    <rPh sb="341" eb="342">
      <t>アイダ</t>
    </rPh>
    <rPh sb="343" eb="344">
      <t>ハナ</t>
    </rPh>
    <rPh sb="350" eb="353">
      <t>ハイスイカン</t>
    </rPh>
    <rPh sb="359" eb="360">
      <t>ヒク</t>
    </rPh>
    <rPh sb="374" eb="376">
      <t>セイビ</t>
    </rPh>
    <rPh sb="385" eb="386">
      <t>カ</t>
    </rPh>
    <rPh sb="387" eb="388">
      <t>スス</t>
    </rPh>
    <rPh sb="405" eb="407">
      <t>リヨウ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</si>
</sst>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16"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0.08</c:v>
                </c:pt>
                <c:pt idx="1">
                  <c:v>0.13</c:v>
                </c:pt>
                <c:pt idx="2">
                  <c:v>0.05</c:v>
                </c:pt>
                <c:pt idx="3">
                  <c:v>0.89</c:v>
                </c:pt>
                <c:pt idx="4">
                  <c:v>0.35</c:v>
                </c:pt>
              </c:numCache>
            </c:numRef>
          </c:val>
        </c:ser>
        <c:dLbls>
          <c:showLegendKey val="0"/>
          <c:showVal val="0"/>
          <c:showCatName val="0"/>
          <c:showSerName val="0"/>
          <c:showPercent val="0"/>
          <c:showBubbleSize val="0"/>
        </c:dLbls>
        <c:gapWidth val="150"/>
        <c:axId val="102381056"/>
        <c:axId val="10238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102381056"/>
        <c:axId val="102382976"/>
      </c:lineChart>
      <c:dateAx>
        <c:axId val="102381056"/>
        <c:scaling>
          <c:orientation val="minMax"/>
        </c:scaling>
        <c:delete val="1"/>
        <c:axPos val="b"/>
        <c:numFmt formatCode="ge" sourceLinked="1"/>
        <c:majorTickMark val="none"/>
        <c:minorTickMark val="none"/>
        <c:tickLblPos val="none"/>
        <c:crossAx val="102382976"/>
        <c:crosses val="autoZero"/>
        <c:auto val="1"/>
        <c:lblOffset val="100"/>
        <c:baseTimeUnit val="years"/>
      </c:dateAx>
      <c:valAx>
        <c:axId val="10238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35.71</c:v>
                </c:pt>
                <c:pt idx="1">
                  <c:v>34.89</c:v>
                </c:pt>
                <c:pt idx="2">
                  <c:v>34.479999999999997</c:v>
                </c:pt>
                <c:pt idx="3">
                  <c:v>33.82</c:v>
                </c:pt>
                <c:pt idx="4">
                  <c:v>32.770000000000003</c:v>
                </c:pt>
              </c:numCache>
            </c:numRef>
          </c:val>
        </c:ser>
        <c:dLbls>
          <c:showLegendKey val="0"/>
          <c:showVal val="0"/>
          <c:showCatName val="0"/>
          <c:showSerName val="0"/>
          <c:showPercent val="0"/>
          <c:showBubbleSize val="0"/>
        </c:dLbls>
        <c:gapWidth val="150"/>
        <c:axId val="106837120"/>
        <c:axId val="10683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106837120"/>
        <c:axId val="106839040"/>
      </c:lineChart>
      <c:dateAx>
        <c:axId val="106837120"/>
        <c:scaling>
          <c:orientation val="minMax"/>
        </c:scaling>
        <c:delete val="1"/>
        <c:axPos val="b"/>
        <c:numFmt formatCode="ge" sourceLinked="1"/>
        <c:majorTickMark val="none"/>
        <c:minorTickMark val="none"/>
        <c:tickLblPos val="none"/>
        <c:crossAx val="106839040"/>
        <c:crosses val="autoZero"/>
        <c:auto val="1"/>
        <c:lblOffset val="100"/>
        <c:baseTimeUnit val="years"/>
      </c:dateAx>
      <c:valAx>
        <c:axId val="1068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3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84.43</c:v>
                </c:pt>
                <c:pt idx="1">
                  <c:v>82.5</c:v>
                </c:pt>
                <c:pt idx="2">
                  <c:v>82.5</c:v>
                </c:pt>
                <c:pt idx="3">
                  <c:v>82.5</c:v>
                </c:pt>
                <c:pt idx="4">
                  <c:v>82.5</c:v>
                </c:pt>
              </c:numCache>
            </c:numRef>
          </c:val>
        </c:ser>
        <c:dLbls>
          <c:showLegendKey val="0"/>
          <c:showVal val="0"/>
          <c:showCatName val="0"/>
          <c:showSerName val="0"/>
          <c:showPercent val="0"/>
          <c:showBubbleSize val="0"/>
        </c:dLbls>
        <c:gapWidth val="150"/>
        <c:axId val="106881792"/>
        <c:axId val="1068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106881792"/>
        <c:axId val="106883712"/>
      </c:lineChart>
      <c:dateAx>
        <c:axId val="106881792"/>
        <c:scaling>
          <c:orientation val="minMax"/>
        </c:scaling>
        <c:delete val="1"/>
        <c:axPos val="b"/>
        <c:numFmt formatCode="ge" sourceLinked="1"/>
        <c:majorTickMark val="none"/>
        <c:minorTickMark val="none"/>
        <c:tickLblPos val="none"/>
        <c:crossAx val="106883712"/>
        <c:crosses val="autoZero"/>
        <c:auto val="1"/>
        <c:lblOffset val="100"/>
        <c:baseTimeUnit val="years"/>
      </c:dateAx>
      <c:valAx>
        <c:axId val="1068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66.98</c:v>
                </c:pt>
                <c:pt idx="1">
                  <c:v>66.680000000000007</c:v>
                </c:pt>
                <c:pt idx="2">
                  <c:v>64.64</c:v>
                </c:pt>
                <c:pt idx="3">
                  <c:v>62.79</c:v>
                </c:pt>
                <c:pt idx="4">
                  <c:v>68.430000000000007</c:v>
                </c:pt>
              </c:numCache>
            </c:numRef>
          </c:val>
        </c:ser>
        <c:dLbls>
          <c:showLegendKey val="0"/>
          <c:showVal val="0"/>
          <c:showCatName val="0"/>
          <c:showSerName val="0"/>
          <c:showPercent val="0"/>
          <c:showBubbleSize val="0"/>
        </c:dLbls>
        <c:gapWidth val="150"/>
        <c:axId val="102429824"/>
        <c:axId val="1024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102429824"/>
        <c:axId val="102431744"/>
      </c:lineChart>
      <c:dateAx>
        <c:axId val="102429824"/>
        <c:scaling>
          <c:orientation val="minMax"/>
        </c:scaling>
        <c:delete val="1"/>
        <c:axPos val="b"/>
        <c:numFmt formatCode="ge" sourceLinked="1"/>
        <c:majorTickMark val="none"/>
        <c:minorTickMark val="none"/>
        <c:tickLblPos val="none"/>
        <c:crossAx val="102431744"/>
        <c:crosses val="autoZero"/>
        <c:auto val="1"/>
        <c:lblOffset val="100"/>
        <c:baseTimeUnit val="years"/>
      </c:dateAx>
      <c:valAx>
        <c:axId val="1024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69632"/>
        <c:axId val="1024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69632"/>
        <c:axId val="102471552"/>
      </c:lineChart>
      <c:dateAx>
        <c:axId val="102469632"/>
        <c:scaling>
          <c:orientation val="minMax"/>
        </c:scaling>
        <c:delete val="1"/>
        <c:axPos val="b"/>
        <c:numFmt formatCode="ge" sourceLinked="1"/>
        <c:majorTickMark val="none"/>
        <c:minorTickMark val="none"/>
        <c:tickLblPos val="none"/>
        <c:crossAx val="102471552"/>
        <c:crosses val="autoZero"/>
        <c:auto val="1"/>
        <c:lblOffset val="100"/>
        <c:baseTimeUnit val="years"/>
      </c:dateAx>
      <c:valAx>
        <c:axId val="1024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62464"/>
        <c:axId val="1012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62464"/>
        <c:axId val="101264384"/>
      </c:lineChart>
      <c:dateAx>
        <c:axId val="101262464"/>
        <c:scaling>
          <c:orientation val="minMax"/>
        </c:scaling>
        <c:delete val="1"/>
        <c:axPos val="b"/>
        <c:numFmt formatCode="ge" sourceLinked="1"/>
        <c:majorTickMark val="none"/>
        <c:minorTickMark val="none"/>
        <c:tickLblPos val="none"/>
        <c:crossAx val="101264384"/>
        <c:crosses val="autoZero"/>
        <c:auto val="1"/>
        <c:lblOffset val="100"/>
        <c:baseTimeUnit val="years"/>
      </c:dateAx>
      <c:valAx>
        <c:axId val="1012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303424"/>
        <c:axId val="10130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03424"/>
        <c:axId val="101305344"/>
      </c:lineChart>
      <c:dateAx>
        <c:axId val="101303424"/>
        <c:scaling>
          <c:orientation val="minMax"/>
        </c:scaling>
        <c:delete val="1"/>
        <c:axPos val="b"/>
        <c:numFmt formatCode="ge" sourceLinked="1"/>
        <c:majorTickMark val="none"/>
        <c:minorTickMark val="none"/>
        <c:tickLblPos val="none"/>
        <c:crossAx val="101305344"/>
        <c:crosses val="autoZero"/>
        <c:auto val="1"/>
        <c:lblOffset val="100"/>
        <c:baseTimeUnit val="years"/>
      </c:dateAx>
      <c:valAx>
        <c:axId val="10130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317504"/>
        <c:axId val="1053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317504"/>
        <c:axId val="105319424"/>
      </c:lineChart>
      <c:dateAx>
        <c:axId val="105317504"/>
        <c:scaling>
          <c:orientation val="minMax"/>
        </c:scaling>
        <c:delete val="1"/>
        <c:axPos val="b"/>
        <c:numFmt formatCode="ge" sourceLinked="1"/>
        <c:majorTickMark val="none"/>
        <c:minorTickMark val="none"/>
        <c:tickLblPos val="none"/>
        <c:crossAx val="105319424"/>
        <c:crosses val="autoZero"/>
        <c:auto val="1"/>
        <c:lblOffset val="100"/>
        <c:baseTimeUnit val="years"/>
      </c:dateAx>
      <c:valAx>
        <c:axId val="1053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3031.92</c:v>
                </c:pt>
                <c:pt idx="1">
                  <c:v>3026.13</c:v>
                </c:pt>
                <c:pt idx="2">
                  <c:v>3134.01</c:v>
                </c:pt>
                <c:pt idx="3">
                  <c:v>3197.09</c:v>
                </c:pt>
                <c:pt idx="4">
                  <c:v>3285.63</c:v>
                </c:pt>
              </c:numCache>
            </c:numRef>
          </c:val>
        </c:ser>
        <c:dLbls>
          <c:showLegendKey val="0"/>
          <c:showVal val="0"/>
          <c:showCatName val="0"/>
          <c:showSerName val="0"/>
          <c:showPercent val="0"/>
          <c:showBubbleSize val="0"/>
        </c:dLbls>
        <c:gapWidth val="150"/>
        <c:axId val="105358080"/>
        <c:axId val="1053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105358080"/>
        <c:axId val="105360000"/>
      </c:lineChart>
      <c:dateAx>
        <c:axId val="105358080"/>
        <c:scaling>
          <c:orientation val="minMax"/>
        </c:scaling>
        <c:delete val="1"/>
        <c:axPos val="b"/>
        <c:numFmt formatCode="ge" sourceLinked="1"/>
        <c:majorTickMark val="none"/>
        <c:minorTickMark val="none"/>
        <c:tickLblPos val="none"/>
        <c:crossAx val="105360000"/>
        <c:crosses val="autoZero"/>
        <c:auto val="1"/>
        <c:lblOffset val="100"/>
        <c:baseTimeUnit val="years"/>
      </c:dateAx>
      <c:valAx>
        <c:axId val="1053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21.94</c:v>
                </c:pt>
                <c:pt idx="1">
                  <c:v>20.58</c:v>
                </c:pt>
                <c:pt idx="2">
                  <c:v>20.51</c:v>
                </c:pt>
                <c:pt idx="3">
                  <c:v>20.89</c:v>
                </c:pt>
                <c:pt idx="4">
                  <c:v>20.68</c:v>
                </c:pt>
              </c:numCache>
            </c:numRef>
          </c:val>
        </c:ser>
        <c:dLbls>
          <c:showLegendKey val="0"/>
          <c:showVal val="0"/>
          <c:showCatName val="0"/>
          <c:showSerName val="0"/>
          <c:showPercent val="0"/>
          <c:showBubbleSize val="0"/>
        </c:dLbls>
        <c:gapWidth val="150"/>
        <c:axId val="105371904"/>
        <c:axId val="1054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105371904"/>
        <c:axId val="105460096"/>
      </c:lineChart>
      <c:dateAx>
        <c:axId val="105371904"/>
        <c:scaling>
          <c:orientation val="minMax"/>
        </c:scaling>
        <c:delete val="1"/>
        <c:axPos val="b"/>
        <c:numFmt formatCode="ge" sourceLinked="1"/>
        <c:majorTickMark val="none"/>
        <c:minorTickMark val="none"/>
        <c:tickLblPos val="none"/>
        <c:crossAx val="105460096"/>
        <c:crosses val="autoZero"/>
        <c:auto val="1"/>
        <c:lblOffset val="100"/>
        <c:baseTimeUnit val="years"/>
      </c:dateAx>
      <c:valAx>
        <c:axId val="1054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689.1</c:v>
                </c:pt>
                <c:pt idx="1">
                  <c:v>774.83</c:v>
                </c:pt>
                <c:pt idx="2">
                  <c:v>800.8</c:v>
                </c:pt>
                <c:pt idx="3">
                  <c:v>790.41</c:v>
                </c:pt>
                <c:pt idx="4">
                  <c:v>816.29</c:v>
                </c:pt>
              </c:numCache>
            </c:numRef>
          </c:val>
        </c:ser>
        <c:dLbls>
          <c:showLegendKey val="0"/>
          <c:showVal val="0"/>
          <c:showCatName val="0"/>
          <c:showSerName val="0"/>
          <c:showPercent val="0"/>
          <c:showBubbleSize val="0"/>
        </c:dLbls>
        <c:gapWidth val="150"/>
        <c:axId val="105494016"/>
        <c:axId val="10549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105494016"/>
        <c:axId val="105495936"/>
      </c:lineChart>
      <c:dateAx>
        <c:axId val="105494016"/>
        <c:scaling>
          <c:orientation val="minMax"/>
        </c:scaling>
        <c:delete val="1"/>
        <c:axPos val="b"/>
        <c:numFmt formatCode="ge" sourceLinked="1"/>
        <c:majorTickMark val="none"/>
        <c:minorTickMark val="none"/>
        <c:tickLblPos val="none"/>
        <c:crossAx val="105495936"/>
        <c:crosses val="autoZero"/>
        <c:auto val="1"/>
        <c:lblOffset val="100"/>
        <c:baseTimeUnit val="years"/>
      </c:dateAx>
      <c:valAx>
        <c:axId val="1054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2" t="str">
        <f>データ!H6</f>
        <v>山梨県　山梨市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D2</v>
      </c>
      <c r="X8" s="79"/>
      <c r="Y8" s="79"/>
      <c r="Z8" s="79"/>
      <c r="AA8" s="79"/>
      <c r="AB8" s="79"/>
      <c r="AC8" s="79"/>
      <c r="AD8" s="80" t="s">
        <v>120</v>
      </c>
      <c r="AE8" s="80"/>
      <c r="AF8" s="80"/>
      <c r="AG8" s="80"/>
      <c r="AH8" s="80"/>
      <c r="AI8" s="80"/>
      <c r="AJ8" s="80"/>
      <c r="AK8" s="2"/>
      <c r="AL8" s="73">
        <f>データ!$R$6</f>
        <v>35871</v>
      </c>
      <c r="AM8" s="73"/>
      <c r="AN8" s="73"/>
      <c r="AO8" s="73"/>
      <c r="AP8" s="73"/>
      <c r="AQ8" s="73"/>
      <c r="AR8" s="73"/>
      <c r="AS8" s="73"/>
      <c r="AT8" s="72">
        <f>データ!$S$6</f>
        <v>289.8</v>
      </c>
      <c r="AU8" s="72"/>
      <c r="AV8" s="72"/>
      <c r="AW8" s="72"/>
      <c r="AX8" s="72"/>
      <c r="AY8" s="72"/>
      <c r="AZ8" s="72"/>
      <c r="BA8" s="72"/>
      <c r="BB8" s="72">
        <f>データ!$T$6</f>
        <v>123.78</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15.77</v>
      </c>
      <c r="Q10" s="72"/>
      <c r="R10" s="72"/>
      <c r="S10" s="72"/>
      <c r="T10" s="72"/>
      <c r="U10" s="72"/>
      <c r="V10" s="72"/>
      <c r="W10" s="73">
        <f>データ!$Q$6</f>
        <v>2754</v>
      </c>
      <c r="X10" s="73"/>
      <c r="Y10" s="73"/>
      <c r="Z10" s="73"/>
      <c r="AA10" s="73"/>
      <c r="AB10" s="73"/>
      <c r="AC10" s="73"/>
      <c r="AD10" s="2"/>
      <c r="AE10" s="2"/>
      <c r="AF10" s="2"/>
      <c r="AG10" s="2"/>
      <c r="AH10" s="2"/>
      <c r="AI10" s="2"/>
      <c r="AJ10" s="2"/>
      <c r="AK10" s="2"/>
      <c r="AL10" s="73">
        <f>データ!$U$6</f>
        <v>5642</v>
      </c>
      <c r="AM10" s="73"/>
      <c r="AN10" s="73"/>
      <c r="AO10" s="73"/>
      <c r="AP10" s="73"/>
      <c r="AQ10" s="73"/>
      <c r="AR10" s="73"/>
      <c r="AS10" s="73"/>
      <c r="AT10" s="72">
        <f>データ!$V$6</f>
        <v>11.33</v>
      </c>
      <c r="AU10" s="72"/>
      <c r="AV10" s="72"/>
      <c r="AW10" s="72"/>
      <c r="AX10" s="72"/>
      <c r="AY10" s="72"/>
      <c r="AZ10" s="72"/>
      <c r="BA10" s="72"/>
      <c r="BB10" s="72">
        <f>データ!$W$6</f>
        <v>497.97</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118</v>
      </c>
      <c r="BM14" s="44"/>
      <c r="BN14" s="44"/>
      <c r="BO14" s="44"/>
      <c r="BP14" s="44"/>
      <c r="BQ14" s="44"/>
      <c r="BR14" s="44"/>
      <c r="BS14" s="44"/>
      <c r="BT14" s="44"/>
      <c r="BU14" s="44"/>
      <c r="BV14" s="44"/>
      <c r="BW14" s="44"/>
      <c r="BX14" s="44"/>
      <c r="BY14" s="44"/>
      <c r="BZ14" s="45"/>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7"/>
      <c r="BN16" s="57"/>
      <c r="BO16" s="57"/>
      <c r="BP16" s="57"/>
      <c r="BQ16" s="57"/>
      <c r="BR16" s="57"/>
      <c r="BS16" s="57"/>
      <c r="BT16" s="57"/>
      <c r="BU16" s="57"/>
      <c r="BV16" s="57"/>
      <c r="BW16" s="57"/>
      <c r="BX16" s="57"/>
      <c r="BY16" s="57"/>
      <c r="BZ16" s="58"/>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6"/>
      <c r="BM17" s="57"/>
      <c r="BN17" s="57"/>
      <c r="BO17" s="57"/>
      <c r="BP17" s="57"/>
      <c r="BQ17" s="57"/>
      <c r="BR17" s="57"/>
      <c r="BS17" s="57"/>
      <c r="BT17" s="57"/>
      <c r="BU17" s="57"/>
      <c r="BV17" s="57"/>
      <c r="BW17" s="57"/>
      <c r="BX17" s="57"/>
      <c r="BY17" s="57"/>
      <c r="BZ17" s="58"/>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6"/>
      <c r="BM18" s="57"/>
      <c r="BN18" s="57"/>
      <c r="BO18" s="57"/>
      <c r="BP18" s="57"/>
      <c r="BQ18" s="57"/>
      <c r="BR18" s="57"/>
      <c r="BS18" s="57"/>
      <c r="BT18" s="57"/>
      <c r="BU18" s="57"/>
      <c r="BV18" s="57"/>
      <c r="BW18" s="57"/>
      <c r="BX18" s="57"/>
      <c r="BY18" s="57"/>
      <c r="BZ18" s="58"/>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6"/>
      <c r="BM19" s="57"/>
      <c r="BN19" s="57"/>
      <c r="BO19" s="57"/>
      <c r="BP19" s="57"/>
      <c r="BQ19" s="57"/>
      <c r="BR19" s="57"/>
      <c r="BS19" s="57"/>
      <c r="BT19" s="57"/>
      <c r="BU19" s="57"/>
      <c r="BV19" s="57"/>
      <c r="BW19" s="57"/>
      <c r="BX19" s="57"/>
      <c r="BY19" s="57"/>
      <c r="BZ19" s="58"/>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6"/>
      <c r="BM20" s="57"/>
      <c r="BN20" s="57"/>
      <c r="BO20" s="57"/>
      <c r="BP20" s="57"/>
      <c r="BQ20" s="57"/>
      <c r="BR20" s="57"/>
      <c r="BS20" s="57"/>
      <c r="BT20" s="57"/>
      <c r="BU20" s="57"/>
      <c r="BV20" s="57"/>
      <c r="BW20" s="57"/>
      <c r="BX20" s="57"/>
      <c r="BY20" s="57"/>
      <c r="BZ20" s="58"/>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6"/>
      <c r="BM21" s="57"/>
      <c r="BN21" s="57"/>
      <c r="BO21" s="57"/>
      <c r="BP21" s="57"/>
      <c r="BQ21" s="57"/>
      <c r="BR21" s="57"/>
      <c r="BS21" s="57"/>
      <c r="BT21" s="57"/>
      <c r="BU21" s="57"/>
      <c r="BV21" s="57"/>
      <c r="BW21" s="57"/>
      <c r="BX21" s="57"/>
      <c r="BY21" s="57"/>
      <c r="BZ21" s="58"/>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6"/>
      <c r="BM22" s="57"/>
      <c r="BN22" s="57"/>
      <c r="BO22" s="57"/>
      <c r="BP22" s="57"/>
      <c r="BQ22" s="57"/>
      <c r="BR22" s="57"/>
      <c r="BS22" s="57"/>
      <c r="BT22" s="57"/>
      <c r="BU22" s="57"/>
      <c r="BV22" s="57"/>
      <c r="BW22" s="57"/>
      <c r="BX22" s="57"/>
      <c r="BY22" s="57"/>
      <c r="BZ22" s="58"/>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6"/>
      <c r="BM23" s="57"/>
      <c r="BN23" s="57"/>
      <c r="BO23" s="57"/>
      <c r="BP23" s="57"/>
      <c r="BQ23" s="57"/>
      <c r="BR23" s="57"/>
      <c r="BS23" s="57"/>
      <c r="BT23" s="57"/>
      <c r="BU23" s="57"/>
      <c r="BV23" s="57"/>
      <c r="BW23" s="57"/>
      <c r="BX23" s="57"/>
      <c r="BY23" s="57"/>
      <c r="BZ23" s="58"/>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6"/>
      <c r="BM24" s="57"/>
      <c r="BN24" s="57"/>
      <c r="BO24" s="57"/>
      <c r="BP24" s="57"/>
      <c r="BQ24" s="57"/>
      <c r="BR24" s="57"/>
      <c r="BS24" s="57"/>
      <c r="BT24" s="57"/>
      <c r="BU24" s="57"/>
      <c r="BV24" s="57"/>
      <c r="BW24" s="57"/>
      <c r="BX24" s="57"/>
      <c r="BY24" s="57"/>
      <c r="BZ24" s="58"/>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6"/>
      <c r="BM25" s="57"/>
      <c r="BN25" s="57"/>
      <c r="BO25" s="57"/>
      <c r="BP25" s="57"/>
      <c r="BQ25" s="57"/>
      <c r="BR25" s="57"/>
      <c r="BS25" s="57"/>
      <c r="BT25" s="57"/>
      <c r="BU25" s="57"/>
      <c r="BV25" s="57"/>
      <c r="BW25" s="57"/>
      <c r="BX25" s="57"/>
      <c r="BY25" s="57"/>
      <c r="BZ25" s="58"/>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6"/>
      <c r="BM26" s="57"/>
      <c r="BN26" s="57"/>
      <c r="BO26" s="57"/>
      <c r="BP26" s="57"/>
      <c r="BQ26" s="57"/>
      <c r="BR26" s="57"/>
      <c r="BS26" s="57"/>
      <c r="BT26" s="57"/>
      <c r="BU26" s="57"/>
      <c r="BV26" s="57"/>
      <c r="BW26" s="57"/>
      <c r="BX26" s="57"/>
      <c r="BY26" s="57"/>
      <c r="BZ26" s="58"/>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6"/>
      <c r="BM27" s="57"/>
      <c r="BN27" s="57"/>
      <c r="BO27" s="57"/>
      <c r="BP27" s="57"/>
      <c r="BQ27" s="57"/>
      <c r="BR27" s="57"/>
      <c r="BS27" s="57"/>
      <c r="BT27" s="57"/>
      <c r="BU27" s="57"/>
      <c r="BV27" s="57"/>
      <c r="BW27" s="57"/>
      <c r="BX27" s="57"/>
      <c r="BY27" s="57"/>
      <c r="BZ27" s="58"/>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6"/>
      <c r="BM28" s="57"/>
      <c r="BN28" s="57"/>
      <c r="BO28" s="57"/>
      <c r="BP28" s="57"/>
      <c r="BQ28" s="57"/>
      <c r="BR28" s="57"/>
      <c r="BS28" s="57"/>
      <c r="BT28" s="57"/>
      <c r="BU28" s="57"/>
      <c r="BV28" s="57"/>
      <c r="BW28" s="57"/>
      <c r="BX28" s="57"/>
      <c r="BY28" s="57"/>
      <c r="BZ28" s="58"/>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6"/>
      <c r="BM29" s="57"/>
      <c r="BN29" s="57"/>
      <c r="BO29" s="57"/>
      <c r="BP29" s="57"/>
      <c r="BQ29" s="57"/>
      <c r="BR29" s="57"/>
      <c r="BS29" s="57"/>
      <c r="BT29" s="57"/>
      <c r="BU29" s="57"/>
      <c r="BV29" s="57"/>
      <c r="BW29" s="57"/>
      <c r="BX29" s="57"/>
      <c r="BY29" s="57"/>
      <c r="BZ29" s="58"/>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6"/>
      <c r="BM30" s="57"/>
      <c r="BN30" s="57"/>
      <c r="BO30" s="57"/>
      <c r="BP30" s="57"/>
      <c r="BQ30" s="57"/>
      <c r="BR30" s="57"/>
      <c r="BS30" s="57"/>
      <c r="BT30" s="57"/>
      <c r="BU30" s="57"/>
      <c r="BV30" s="57"/>
      <c r="BW30" s="57"/>
      <c r="BX30" s="57"/>
      <c r="BY30" s="57"/>
      <c r="BZ30" s="58"/>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6"/>
      <c r="BM31" s="57"/>
      <c r="BN31" s="57"/>
      <c r="BO31" s="57"/>
      <c r="BP31" s="57"/>
      <c r="BQ31" s="57"/>
      <c r="BR31" s="57"/>
      <c r="BS31" s="57"/>
      <c r="BT31" s="57"/>
      <c r="BU31" s="57"/>
      <c r="BV31" s="57"/>
      <c r="BW31" s="57"/>
      <c r="BX31" s="57"/>
      <c r="BY31" s="57"/>
      <c r="BZ31" s="58"/>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6"/>
      <c r="BM32" s="57"/>
      <c r="BN32" s="57"/>
      <c r="BO32" s="57"/>
      <c r="BP32" s="57"/>
      <c r="BQ32" s="57"/>
      <c r="BR32" s="57"/>
      <c r="BS32" s="57"/>
      <c r="BT32" s="57"/>
      <c r="BU32" s="57"/>
      <c r="BV32" s="57"/>
      <c r="BW32" s="57"/>
      <c r="BX32" s="57"/>
      <c r="BY32" s="57"/>
      <c r="BZ32" s="58"/>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6"/>
      <c r="BM33" s="57"/>
      <c r="BN33" s="57"/>
      <c r="BO33" s="57"/>
      <c r="BP33" s="57"/>
      <c r="BQ33" s="57"/>
      <c r="BR33" s="57"/>
      <c r="BS33" s="57"/>
      <c r="BT33" s="57"/>
      <c r="BU33" s="57"/>
      <c r="BV33" s="57"/>
      <c r="BW33" s="57"/>
      <c r="BX33" s="57"/>
      <c r="BY33" s="57"/>
      <c r="BZ33" s="58"/>
    </row>
    <row r="34" spans="1:78" ht="13.5" customHeight="1" x14ac:dyDescent="0.15">
      <c r="A34" s="2"/>
      <c r="B34" s="17"/>
      <c r="C34" s="55" t="s">
        <v>25</v>
      </c>
      <c r="D34" s="55"/>
      <c r="E34" s="55"/>
      <c r="F34" s="55"/>
      <c r="G34" s="55"/>
      <c r="H34" s="55"/>
      <c r="I34" s="55"/>
      <c r="J34" s="55"/>
      <c r="K34" s="55"/>
      <c r="L34" s="55"/>
      <c r="M34" s="55"/>
      <c r="N34" s="55"/>
      <c r="O34" s="55"/>
      <c r="P34" s="55"/>
      <c r="Q34" s="20"/>
      <c r="R34" s="55" t="s">
        <v>26</v>
      </c>
      <c r="S34" s="55"/>
      <c r="T34" s="55"/>
      <c r="U34" s="55"/>
      <c r="V34" s="55"/>
      <c r="W34" s="55"/>
      <c r="X34" s="55"/>
      <c r="Y34" s="55"/>
      <c r="Z34" s="55"/>
      <c r="AA34" s="55"/>
      <c r="AB34" s="55"/>
      <c r="AC34" s="55"/>
      <c r="AD34" s="55"/>
      <c r="AE34" s="55"/>
      <c r="AF34" s="20"/>
      <c r="AG34" s="55" t="s">
        <v>27</v>
      </c>
      <c r="AH34" s="55"/>
      <c r="AI34" s="55"/>
      <c r="AJ34" s="55"/>
      <c r="AK34" s="55"/>
      <c r="AL34" s="55"/>
      <c r="AM34" s="55"/>
      <c r="AN34" s="55"/>
      <c r="AO34" s="55"/>
      <c r="AP34" s="55"/>
      <c r="AQ34" s="55"/>
      <c r="AR34" s="55"/>
      <c r="AS34" s="55"/>
      <c r="AT34" s="55"/>
      <c r="AU34" s="20"/>
      <c r="AV34" s="55" t="s">
        <v>28</v>
      </c>
      <c r="AW34" s="55"/>
      <c r="AX34" s="55"/>
      <c r="AY34" s="55"/>
      <c r="AZ34" s="55"/>
      <c r="BA34" s="55"/>
      <c r="BB34" s="55"/>
      <c r="BC34" s="55"/>
      <c r="BD34" s="55"/>
      <c r="BE34" s="55"/>
      <c r="BF34" s="55"/>
      <c r="BG34" s="55"/>
      <c r="BH34" s="55"/>
      <c r="BI34" s="55"/>
      <c r="BJ34" s="19"/>
      <c r="BK34" s="2"/>
      <c r="BL34" s="56"/>
      <c r="BM34" s="57"/>
      <c r="BN34" s="57"/>
      <c r="BO34" s="57"/>
      <c r="BP34" s="57"/>
      <c r="BQ34" s="57"/>
      <c r="BR34" s="57"/>
      <c r="BS34" s="57"/>
      <c r="BT34" s="57"/>
      <c r="BU34" s="57"/>
      <c r="BV34" s="57"/>
      <c r="BW34" s="57"/>
      <c r="BX34" s="57"/>
      <c r="BY34" s="57"/>
      <c r="BZ34" s="58"/>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56"/>
      <c r="BM35" s="57"/>
      <c r="BN35" s="57"/>
      <c r="BO35" s="57"/>
      <c r="BP35" s="57"/>
      <c r="BQ35" s="57"/>
      <c r="BR35" s="57"/>
      <c r="BS35" s="57"/>
      <c r="BT35" s="57"/>
      <c r="BU35" s="57"/>
      <c r="BV35" s="57"/>
      <c r="BW35" s="57"/>
      <c r="BX35" s="57"/>
      <c r="BY35" s="57"/>
      <c r="BZ35" s="58"/>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6"/>
      <c r="BM36" s="57"/>
      <c r="BN36" s="57"/>
      <c r="BO36" s="57"/>
      <c r="BP36" s="57"/>
      <c r="BQ36" s="57"/>
      <c r="BR36" s="57"/>
      <c r="BS36" s="57"/>
      <c r="BT36" s="57"/>
      <c r="BU36" s="57"/>
      <c r="BV36" s="57"/>
      <c r="BW36" s="57"/>
      <c r="BX36" s="57"/>
      <c r="BY36" s="57"/>
      <c r="BZ36" s="58"/>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6"/>
      <c r="BM37" s="57"/>
      <c r="BN37" s="57"/>
      <c r="BO37" s="57"/>
      <c r="BP37" s="57"/>
      <c r="BQ37" s="57"/>
      <c r="BR37" s="57"/>
      <c r="BS37" s="57"/>
      <c r="BT37" s="57"/>
      <c r="BU37" s="57"/>
      <c r="BV37" s="57"/>
      <c r="BW37" s="57"/>
      <c r="BX37" s="57"/>
      <c r="BY37" s="57"/>
      <c r="BZ37" s="58"/>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6"/>
      <c r="BM38" s="57"/>
      <c r="BN38" s="57"/>
      <c r="BO38" s="57"/>
      <c r="BP38" s="57"/>
      <c r="BQ38" s="57"/>
      <c r="BR38" s="57"/>
      <c r="BS38" s="57"/>
      <c r="BT38" s="57"/>
      <c r="BU38" s="57"/>
      <c r="BV38" s="57"/>
      <c r="BW38" s="57"/>
      <c r="BX38" s="57"/>
      <c r="BY38" s="57"/>
      <c r="BZ38" s="58"/>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6"/>
      <c r="BM39" s="57"/>
      <c r="BN39" s="57"/>
      <c r="BO39" s="57"/>
      <c r="BP39" s="57"/>
      <c r="BQ39" s="57"/>
      <c r="BR39" s="57"/>
      <c r="BS39" s="57"/>
      <c r="BT39" s="57"/>
      <c r="BU39" s="57"/>
      <c r="BV39" s="57"/>
      <c r="BW39" s="57"/>
      <c r="BX39" s="57"/>
      <c r="BY39" s="57"/>
      <c r="BZ39" s="58"/>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6"/>
      <c r="BM40" s="57"/>
      <c r="BN40" s="57"/>
      <c r="BO40" s="57"/>
      <c r="BP40" s="57"/>
      <c r="BQ40" s="57"/>
      <c r="BR40" s="57"/>
      <c r="BS40" s="57"/>
      <c r="BT40" s="57"/>
      <c r="BU40" s="57"/>
      <c r="BV40" s="57"/>
      <c r="BW40" s="57"/>
      <c r="BX40" s="57"/>
      <c r="BY40" s="57"/>
      <c r="BZ40" s="58"/>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6"/>
      <c r="BM41" s="57"/>
      <c r="BN41" s="57"/>
      <c r="BO41" s="57"/>
      <c r="BP41" s="57"/>
      <c r="BQ41" s="57"/>
      <c r="BR41" s="57"/>
      <c r="BS41" s="57"/>
      <c r="BT41" s="57"/>
      <c r="BU41" s="57"/>
      <c r="BV41" s="57"/>
      <c r="BW41" s="57"/>
      <c r="BX41" s="57"/>
      <c r="BY41" s="57"/>
      <c r="BZ41" s="58"/>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6"/>
      <c r="BM42" s="57"/>
      <c r="BN42" s="57"/>
      <c r="BO42" s="57"/>
      <c r="BP42" s="57"/>
      <c r="BQ42" s="57"/>
      <c r="BR42" s="57"/>
      <c r="BS42" s="57"/>
      <c r="BT42" s="57"/>
      <c r="BU42" s="57"/>
      <c r="BV42" s="57"/>
      <c r="BW42" s="57"/>
      <c r="BX42" s="57"/>
      <c r="BY42" s="57"/>
      <c r="BZ42" s="58"/>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6"/>
      <c r="BM43" s="57"/>
      <c r="BN43" s="57"/>
      <c r="BO43" s="57"/>
      <c r="BP43" s="57"/>
      <c r="BQ43" s="57"/>
      <c r="BR43" s="57"/>
      <c r="BS43" s="57"/>
      <c r="BT43" s="57"/>
      <c r="BU43" s="57"/>
      <c r="BV43" s="57"/>
      <c r="BW43" s="57"/>
      <c r="BX43" s="57"/>
      <c r="BY43" s="57"/>
      <c r="BZ43" s="58"/>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9"/>
      <c r="BM44" s="60"/>
      <c r="BN44" s="60"/>
      <c r="BO44" s="60"/>
      <c r="BP44" s="60"/>
      <c r="BQ44" s="60"/>
      <c r="BR44" s="60"/>
      <c r="BS44" s="60"/>
      <c r="BT44" s="60"/>
      <c r="BU44" s="60"/>
      <c r="BV44" s="60"/>
      <c r="BW44" s="60"/>
      <c r="BX44" s="60"/>
      <c r="BY44" s="60"/>
      <c r="BZ44" s="61"/>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29</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119</v>
      </c>
      <c r="BM47" s="57"/>
      <c r="BN47" s="57"/>
      <c r="BO47" s="57"/>
      <c r="BP47" s="57"/>
      <c r="BQ47" s="57"/>
      <c r="BR47" s="57"/>
      <c r="BS47" s="57"/>
      <c r="BT47" s="57"/>
      <c r="BU47" s="57"/>
      <c r="BV47" s="57"/>
      <c r="BW47" s="57"/>
      <c r="BX47" s="57"/>
      <c r="BY47" s="57"/>
      <c r="BZ47" s="5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30</v>
      </c>
      <c r="D56" s="55"/>
      <c r="E56" s="55"/>
      <c r="F56" s="55"/>
      <c r="G56" s="55"/>
      <c r="H56" s="55"/>
      <c r="I56" s="55"/>
      <c r="J56" s="55"/>
      <c r="K56" s="55"/>
      <c r="L56" s="55"/>
      <c r="M56" s="55"/>
      <c r="N56" s="55"/>
      <c r="O56" s="55"/>
      <c r="P56" s="55"/>
      <c r="Q56" s="20"/>
      <c r="R56" s="55" t="s">
        <v>31</v>
      </c>
      <c r="S56" s="55"/>
      <c r="T56" s="55"/>
      <c r="U56" s="55"/>
      <c r="V56" s="55"/>
      <c r="W56" s="55"/>
      <c r="X56" s="55"/>
      <c r="Y56" s="55"/>
      <c r="Z56" s="55"/>
      <c r="AA56" s="55"/>
      <c r="AB56" s="55"/>
      <c r="AC56" s="55"/>
      <c r="AD56" s="55"/>
      <c r="AE56" s="55"/>
      <c r="AF56" s="20"/>
      <c r="AG56" s="55" t="s">
        <v>32</v>
      </c>
      <c r="AH56" s="55"/>
      <c r="AI56" s="55"/>
      <c r="AJ56" s="55"/>
      <c r="AK56" s="55"/>
      <c r="AL56" s="55"/>
      <c r="AM56" s="55"/>
      <c r="AN56" s="55"/>
      <c r="AO56" s="55"/>
      <c r="AP56" s="55"/>
      <c r="AQ56" s="55"/>
      <c r="AR56" s="55"/>
      <c r="AS56" s="55"/>
      <c r="AT56" s="55"/>
      <c r="AU56" s="20"/>
      <c r="AV56" s="55" t="s">
        <v>33</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x14ac:dyDescent="0.15">
      <c r="A60" s="2"/>
      <c r="B60" s="62" t="s">
        <v>34</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35</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36</v>
      </c>
      <c r="D79" s="55"/>
      <c r="E79" s="55"/>
      <c r="F79" s="55"/>
      <c r="G79" s="55"/>
      <c r="H79" s="55"/>
      <c r="I79" s="55"/>
      <c r="J79" s="55"/>
      <c r="K79" s="55"/>
      <c r="L79" s="55"/>
      <c r="M79" s="55"/>
      <c r="N79" s="55"/>
      <c r="O79" s="55"/>
      <c r="P79" s="55"/>
      <c r="Q79" s="55"/>
      <c r="R79" s="55"/>
      <c r="S79" s="55"/>
      <c r="T79" s="55"/>
      <c r="U79" s="20"/>
      <c r="V79" s="20"/>
      <c r="W79" s="55" t="s">
        <v>37</v>
      </c>
      <c r="X79" s="55"/>
      <c r="Y79" s="55"/>
      <c r="Z79" s="55"/>
      <c r="AA79" s="55"/>
      <c r="AB79" s="55"/>
      <c r="AC79" s="55"/>
      <c r="AD79" s="55"/>
      <c r="AE79" s="55"/>
      <c r="AF79" s="55"/>
      <c r="AG79" s="55"/>
      <c r="AH79" s="55"/>
      <c r="AI79" s="55"/>
      <c r="AJ79" s="55"/>
      <c r="AK79" s="55"/>
      <c r="AL79" s="55"/>
      <c r="AM79" s="55"/>
      <c r="AN79" s="55"/>
      <c r="AO79" s="20"/>
      <c r="AP79" s="20"/>
      <c r="AQ79" s="55" t="s">
        <v>38</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39</v>
      </c>
    </row>
    <row r="84" spans="1:78" hidden="1" x14ac:dyDescent="0.15">
      <c r="B84" s="27" t="s">
        <v>40</v>
      </c>
      <c r="C84" s="27"/>
      <c r="D84" s="27"/>
      <c r="E84" s="27" t="s">
        <v>41</v>
      </c>
      <c r="F84" s="27" t="s">
        <v>42</v>
      </c>
      <c r="G84" s="27" t="s">
        <v>43</v>
      </c>
      <c r="H84" s="27" t="s">
        <v>44</v>
      </c>
      <c r="I84" s="27" t="s">
        <v>45</v>
      </c>
      <c r="J84" s="27" t="s">
        <v>46</v>
      </c>
      <c r="K84" s="27" t="s">
        <v>47</v>
      </c>
      <c r="L84" s="27" t="s">
        <v>48</v>
      </c>
      <c r="M84" s="27" t="s">
        <v>49</v>
      </c>
      <c r="N84" s="27" t="s">
        <v>50</v>
      </c>
      <c r="O84" s="27" t="s">
        <v>51</v>
      </c>
    </row>
    <row r="85" spans="1:78" hidden="1" x14ac:dyDescent="0.15">
      <c r="B85" s="27"/>
      <c r="C85" s="27"/>
      <c r="D85" s="27"/>
      <c r="E85" s="27" t="str">
        <f>データ!AH6</f>
        <v>【76.78】</v>
      </c>
      <c r="F85" s="27" t="s">
        <v>52</v>
      </c>
      <c r="G85" s="27" t="s">
        <v>52</v>
      </c>
      <c r="H85" s="27" t="str">
        <f>データ!BO6</f>
        <v>【1,280.76】</v>
      </c>
      <c r="I85" s="27" t="str">
        <f>データ!BZ6</f>
        <v>【53.06】</v>
      </c>
      <c r="J85" s="27" t="str">
        <f>データ!CK6</f>
        <v>【314.83】</v>
      </c>
      <c r="K85" s="27" t="str">
        <f>データ!CV6</f>
        <v>【56.28】</v>
      </c>
      <c r="L85" s="27" t="str">
        <f>データ!DG6</f>
        <v>【74.94】</v>
      </c>
      <c r="M85" s="27" t="s">
        <v>52</v>
      </c>
      <c r="N85" s="27" t="s">
        <v>52</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4" t="s">
        <v>62</v>
      </c>
      <c r="I3" s="85"/>
      <c r="J3" s="85"/>
      <c r="K3" s="85"/>
      <c r="L3" s="85"/>
      <c r="M3" s="85"/>
      <c r="N3" s="85"/>
      <c r="O3" s="85"/>
      <c r="P3" s="85"/>
      <c r="Q3" s="85"/>
      <c r="R3" s="85"/>
      <c r="S3" s="85"/>
      <c r="T3" s="85"/>
      <c r="U3" s="85"/>
      <c r="V3" s="85"/>
      <c r="W3" s="86"/>
      <c r="X3" s="90" t="s">
        <v>63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64</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65</v>
      </c>
      <c r="B4" s="31"/>
      <c r="C4" s="31"/>
      <c r="D4" s="31"/>
      <c r="E4" s="31"/>
      <c r="F4" s="31"/>
      <c r="G4" s="31"/>
      <c r="H4" s="87"/>
      <c r="I4" s="88"/>
      <c r="J4" s="88"/>
      <c r="K4" s="88"/>
      <c r="L4" s="88"/>
      <c r="M4" s="88"/>
      <c r="N4" s="88"/>
      <c r="O4" s="88"/>
      <c r="P4" s="88"/>
      <c r="Q4" s="88"/>
      <c r="R4" s="88"/>
      <c r="S4" s="88"/>
      <c r="T4" s="88"/>
      <c r="U4" s="88"/>
      <c r="V4" s="88"/>
      <c r="W4" s="89"/>
      <c r="X4" s="83" t="s">
        <v>66</v>
      </c>
      <c r="Y4" s="83"/>
      <c r="Z4" s="83"/>
      <c r="AA4" s="83"/>
      <c r="AB4" s="83"/>
      <c r="AC4" s="83"/>
      <c r="AD4" s="83"/>
      <c r="AE4" s="83"/>
      <c r="AF4" s="83"/>
      <c r="AG4" s="83"/>
      <c r="AH4" s="83"/>
      <c r="AI4" s="83" t="s">
        <v>67</v>
      </c>
      <c r="AJ4" s="83"/>
      <c r="AK4" s="83"/>
      <c r="AL4" s="83"/>
      <c r="AM4" s="83"/>
      <c r="AN4" s="83"/>
      <c r="AO4" s="83"/>
      <c r="AP4" s="83"/>
      <c r="AQ4" s="83"/>
      <c r="AR4" s="83"/>
      <c r="AS4" s="83"/>
      <c r="AT4" s="83" t="s">
        <v>68</v>
      </c>
      <c r="AU4" s="83"/>
      <c r="AV4" s="83"/>
      <c r="AW4" s="83"/>
      <c r="AX4" s="83"/>
      <c r="AY4" s="83"/>
      <c r="AZ4" s="83"/>
      <c r="BA4" s="83"/>
      <c r="BB4" s="83"/>
      <c r="BC4" s="83"/>
      <c r="BD4" s="83"/>
      <c r="BE4" s="83" t="s">
        <v>69</v>
      </c>
      <c r="BF4" s="83"/>
      <c r="BG4" s="83"/>
      <c r="BH4" s="83"/>
      <c r="BI4" s="83"/>
      <c r="BJ4" s="83"/>
      <c r="BK4" s="83"/>
      <c r="BL4" s="83"/>
      <c r="BM4" s="83"/>
      <c r="BN4" s="83"/>
      <c r="BO4" s="83"/>
      <c r="BP4" s="83" t="s">
        <v>70</v>
      </c>
      <c r="BQ4" s="83"/>
      <c r="BR4" s="83"/>
      <c r="BS4" s="83"/>
      <c r="BT4" s="83"/>
      <c r="BU4" s="83"/>
      <c r="BV4" s="83"/>
      <c r="BW4" s="83"/>
      <c r="BX4" s="83"/>
      <c r="BY4" s="83"/>
      <c r="BZ4" s="83"/>
      <c r="CA4" s="83" t="s">
        <v>71</v>
      </c>
      <c r="CB4" s="83"/>
      <c r="CC4" s="83"/>
      <c r="CD4" s="83"/>
      <c r="CE4" s="83"/>
      <c r="CF4" s="83"/>
      <c r="CG4" s="83"/>
      <c r="CH4" s="83"/>
      <c r="CI4" s="83"/>
      <c r="CJ4" s="83"/>
      <c r="CK4" s="83"/>
      <c r="CL4" s="83" t="s">
        <v>72</v>
      </c>
      <c r="CM4" s="83"/>
      <c r="CN4" s="83"/>
      <c r="CO4" s="83"/>
      <c r="CP4" s="83"/>
      <c r="CQ4" s="83"/>
      <c r="CR4" s="83"/>
      <c r="CS4" s="83"/>
      <c r="CT4" s="83"/>
      <c r="CU4" s="83"/>
      <c r="CV4" s="83"/>
      <c r="CW4" s="83" t="s">
        <v>73</v>
      </c>
      <c r="CX4" s="83"/>
      <c r="CY4" s="83"/>
      <c r="CZ4" s="83"/>
      <c r="DA4" s="83"/>
      <c r="DB4" s="83"/>
      <c r="DC4" s="83"/>
      <c r="DD4" s="83"/>
      <c r="DE4" s="83"/>
      <c r="DF4" s="83"/>
      <c r="DG4" s="83"/>
      <c r="DH4" s="83" t="s">
        <v>74</v>
      </c>
      <c r="DI4" s="83"/>
      <c r="DJ4" s="83"/>
      <c r="DK4" s="83"/>
      <c r="DL4" s="83"/>
      <c r="DM4" s="83"/>
      <c r="DN4" s="83"/>
      <c r="DO4" s="83"/>
      <c r="DP4" s="83"/>
      <c r="DQ4" s="83"/>
      <c r="DR4" s="83"/>
      <c r="DS4" s="83" t="s">
        <v>75</v>
      </c>
      <c r="DT4" s="83"/>
      <c r="DU4" s="83"/>
      <c r="DV4" s="83"/>
      <c r="DW4" s="83"/>
      <c r="DX4" s="83"/>
      <c r="DY4" s="83"/>
      <c r="DZ4" s="83"/>
      <c r="EA4" s="83"/>
      <c r="EB4" s="83"/>
      <c r="EC4" s="83"/>
      <c r="ED4" s="83" t="s">
        <v>76</v>
      </c>
      <c r="EE4" s="83"/>
      <c r="EF4" s="83"/>
      <c r="EG4" s="83"/>
      <c r="EH4" s="83"/>
      <c r="EI4" s="83"/>
      <c r="EJ4" s="83"/>
      <c r="EK4" s="83"/>
      <c r="EL4" s="83"/>
      <c r="EM4" s="83"/>
      <c r="EN4" s="83"/>
    </row>
    <row r="5" spans="1:144" x14ac:dyDescent="0.15">
      <c r="A5" s="29" t="s">
        <v>77</v>
      </c>
      <c r="B5" s="32"/>
      <c r="C5" s="32"/>
      <c r="D5" s="32"/>
      <c r="E5" s="32"/>
      <c r="F5" s="32"/>
      <c r="G5" s="32"/>
      <c r="H5" s="33" t="s">
        <v>78</v>
      </c>
      <c r="I5" s="33" t="s">
        <v>79</v>
      </c>
      <c r="J5" s="33" t="s">
        <v>80</v>
      </c>
      <c r="K5" s="33" t="s">
        <v>81</v>
      </c>
      <c r="L5" s="33" t="s">
        <v>82</v>
      </c>
      <c r="M5" s="33" t="s">
        <v>83</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40</v>
      </c>
      <c r="AI5" s="33" t="s">
        <v>94</v>
      </c>
      <c r="AJ5" s="33" t="s">
        <v>95</v>
      </c>
      <c r="AK5" s="33" t="s">
        <v>96</v>
      </c>
      <c r="AL5" s="33" t="s">
        <v>97</v>
      </c>
      <c r="AM5" s="33" t="s">
        <v>98</v>
      </c>
      <c r="AN5" s="33" t="s">
        <v>99</v>
      </c>
      <c r="AO5" s="33" t="s">
        <v>100</v>
      </c>
      <c r="AP5" s="33" t="s">
        <v>101</v>
      </c>
      <c r="AQ5" s="33" t="s">
        <v>102</v>
      </c>
      <c r="AR5" s="33" t="s">
        <v>103</v>
      </c>
      <c r="AS5" s="33" t="s">
        <v>104</v>
      </c>
      <c r="AT5" s="33" t="s">
        <v>94</v>
      </c>
      <c r="AU5" s="33" t="s">
        <v>95</v>
      </c>
      <c r="AV5" s="33" t="s">
        <v>96</v>
      </c>
      <c r="AW5" s="33" t="s">
        <v>97</v>
      </c>
      <c r="AX5" s="33" t="s">
        <v>98</v>
      </c>
      <c r="AY5" s="33" t="s">
        <v>99</v>
      </c>
      <c r="AZ5" s="33" t="s">
        <v>100</v>
      </c>
      <c r="BA5" s="33" t="s">
        <v>101</v>
      </c>
      <c r="BB5" s="33" t="s">
        <v>102</v>
      </c>
      <c r="BC5" s="33" t="s">
        <v>103</v>
      </c>
      <c r="BD5" s="33" t="s">
        <v>104</v>
      </c>
      <c r="BE5" s="33" t="s">
        <v>94</v>
      </c>
      <c r="BF5" s="33" t="s">
        <v>95</v>
      </c>
      <c r="BG5" s="33" t="s">
        <v>96</v>
      </c>
      <c r="BH5" s="33" t="s">
        <v>97</v>
      </c>
      <c r="BI5" s="33" t="s">
        <v>98</v>
      </c>
      <c r="BJ5" s="33" t="s">
        <v>99</v>
      </c>
      <c r="BK5" s="33" t="s">
        <v>100</v>
      </c>
      <c r="BL5" s="33" t="s">
        <v>101</v>
      </c>
      <c r="BM5" s="33" t="s">
        <v>102</v>
      </c>
      <c r="BN5" s="33" t="s">
        <v>103</v>
      </c>
      <c r="BO5" s="33" t="s">
        <v>104</v>
      </c>
      <c r="BP5" s="33" t="s">
        <v>94</v>
      </c>
      <c r="BQ5" s="33" t="s">
        <v>95</v>
      </c>
      <c r="BR5" s="33" t="s">
        <v>96</v>
      </c>
      <c r="BS5" s="33" t="s">
        <v>97</v>
      </c>
      <c r="BT5" s="33" t="s">
        <v>98</v>
      </c>
      <c r="BU5" s="33" t="s">
        <v>99</v>
      </c>
      <c r="BV5" s="33" t="s">
        <v>100</v>
      </c>
      <c r="BW5" s="33" t="s">
        <v>101</v>
      </c>
      <c r="BX5" s="33" t="s">
        <v>102</v>
      </c>
      <c r="BY5" s="33" t="s">
        <v>103</v>
      </c>
      <c r="BZ5" s="33" t="s">
        <v>104</v>
      </c>
      <c r="CA5" s="33" t="s">
        <v>94</v>
      </c>
      <c r="CB5" s="33" t="s">
        <v>95</v>
      </c>
      <c r="CC5" s="33" t="s">
        <v>96</v>
      </c>
      <c r="CD5" s="33" t="s">
        <v>97</v>
      </c>
      <c r="CE5" s="33" t="s">
        <v>98</v>
      </c>
      <c r="CF5" s="33" t="s">
        <v>99</v>
      </c>
      <c r="CG5" s="33" t="s">
        <v>100</v>
      </c>
      <c r="CH5" s="33" t="s">
        <v>101</v>
      </c>
      <c r="CI5" s="33" t="s">
        <v>102</v>
      </c>
      <c r="CJ5" s="33" t="s">
        <v>103</v>
      </c>
      <c r="CK5" s="33" t="s">
        <v>104</v>
      </c>
      <c r="CL5" s="33" t="s">
        <v>94</v>
      </c>
      <c r="CM5" s="33" t="s">
        <v>95</v>
      </c>
      <c r="CN5" s="33" t="s">
        <v>96</v>
      </c>
      <c r="CO5" s="33" t="s">
        <v>97</v>
      </c>
      <c r="CP5" s="33" t="s">
        <v>98</v>
      </c>
      <c r="CQ5" s="33" t="s">
        <v>99</v>
      </c>
      <c r="CR5" s="33" t="s">
        <v>100</v>
      </c>
      <c r="CS5" s="33" t="s">
        <v>101</v>
      </c>
      <c r="CT5" s="33" t="s">
        <v>102</v>
      </c>
      <c r="CU5" s="33" t="s">
        <v>103</v>
      </c>
      <c r="CV5" s="33" t="s">
        <v>104</v>
      </c>
      <c r="CW5" s="33" t="s">
        <v>94</v>
      </c>
      <c r="CX5" s="33" t="s">
        <v>95</v>
      </c>
      <c r="CY5" s="33" t="s">
        <v>96</v>
      </c>
      <c r="CZ5" s="33" t="s">
        <v>97</v>
      </c>
      <c r="DA5" s="33" t="s">
        <v>98</v>
      </c>
      <c r="DB5" s="33" t="s">
        <v>99</v>
      </c>
      <c r="DC5" s="33" t="s">
        <v>100</v>
      </c>
      <c r="DD5" s="33" t="s">
        <v>101</v>
      </c>
      <c r="DE5" s="33" t="s">
        <v>102</v>
      </c>
      <c r="DF5" s="33" t="s">
        <v>103</v>
      </c>
      <c r="DG5" s="33" t="s">
        <v>104</v>
      </c>
      <c r="DH5" s="33" t="s">
        <v>94</v>
      </c>
      <c r="DI5" s="33" t="s">
        <v>95</v>
      </c>
      <c r="DJ5" s="33" t="s">
        <v>96</v>
      </c>
      <c r="DK5" s="33" t="s">
        <v>97</v>
      </c>
      <c r="DL5" s="33" t="s">
        <v>98</v>
      </c>
      <c r="DM5" s="33" t="s">
        <v>99</v>
      </c>
      <c r="DN5" s="33" t="s">
        <v>100</v>
      </c>
      <c r="DO5" s="33" t="s">
        <v>101</v>
      </c>
      <c r="DP5" s="33" t="s">
        <v>102</v>
      </c>
      <c r="DQ5" s="33" t="s">
        <v>103</v>
      </c>
      <c r="DR5" s="33" t="s">
        <v>104</v>
      </c>
      <c r="DS5" s="33" t="s">
        <v>94</v>
      </c>
      <c r="DT5" s="33" t="s">
        <v>95</v>
      </c>
      <c r="DU5" s="33" t="s">
        <v>96</v>
      </c>
      <c r="DV5" s="33" t="s">
        <v>97</v>
      </c>
      <c r="DW5" s="33" t="s">
        <v>98</v>
      </c>
      <c r="DX5" s="33" t="s">
        <v>99</v>
      </c>
      <c r="DY5" s="33" t="s">
        <v>100</v>
      </c>
      <c r="DZ5" s="33" t="s">
        <v>101</v>
      </c>
      <c r="EA5" s="33" t="s">
        <v>102</v>
      </c>
      <c r="EB5" s="33" t="s">
        <v>103</v>
      </c>
      <c r="EC5" s="33" t="s">
        <v>104</v>
      </c>
      <c r="ED5" s="33" t="s">
        <v>94</v>
      </c>
      <c r="EE5" s="33" t="s">
        <v>95</v>
      </c>
      <c r="EF5" s="33" t="s">
        <v>96</v>
      </c>
      <c r="EG5" s="33" t="s">
        <v>97</v>
      </c>
      <c r="EH5" s="33" t="s">
        <v>98</v>
      </c>
      <c r="EI5" s="33" t="s">
        <v>99</v>
      </c>
      <c r="EJ5" s="33" t="s">
        <v>100</v>
      </c>
      <c r="EK5" s="33" t="s">
        <v>101</v>
      </c>
      <c r="EL5" s="33" t="s">
        <v>102</v>
      </c>
      <c r="EM5" s="33" t="s">
        <v>103</v>
      </c>
      <c r="EN5" s="33" t="s">
        <v>104</v>
      </c>
    </row>
    <row r="6" spans="1:144" s="37" customFormat="1" x14ac:dyDescent="0.15">
      <c r="A6" s="29" t="s">
        <v>105</v>
      </c>
      <c r="B6" s="34">
        <f>B7</f>
        <v>2016</v>
      </c>
      <c r="C6" s="34">
        <f t="shared" ref="C6:W6" si="3">C7</f>
        <v>192058</v>
      </c>
      <c r="D6" s="34">
        <f t="shared" si="3"/>
        <v>47</v>
      </c>
      <c r="E6" s="34">
        <f t="shared" si="3"/>
        <v>1</v>
      </c>
      <c r="F6" s="34">
        <f t="shared" si="3"/>
        <v>0</v>
      </c>
      <c r="G6" s="34">
        <f t="shared" si="3"/>
        <v>0</v>
      </c>
      <c r="H6" s="34" t="str">
        <f t="shared" si="3"/>
        <v>山梨県　山梨市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15.77</v>
      </c>
      <c r="Q6" s="35">
        <f t="shared" si="3"/>
        <v>2754</v>
      </c>
      <c r="R6" s="35">
        <f t="shared" si="3"/>
        <v>35871</v>
      </c>
      <c r="S6" s="35">
        <f t="shared" si="3"/>
        <v>289.8</v>
      </c>
      <c r="T6" s="35">
        <f t="shared" si="3"/>
        <v>123.78</v>
      </c>
      <c r="U6" s="35">
        <f t="shared" si="3"/>
        <v>5642</v>
      </c>
      <c r="V6" s="35">
        <f t="shared" si="3"/>
        <v>11.33</v>
      </c>
      <c r="W6" s="35">
        <f t="shared" si="3"/>
        <v>497.97</v>
      </c>
      <c r="X6" s="36">
        <f>IF(X7="",NA(),X7)</f>
        <v>66.98</v>
      </c>
      <c r="Y6" s="36">
        <f t="shared" ref="Y6:AG6" si="4">IF(Y7="",NA(),Y7)</f>
        <v>66.680000000000007</v>
      </c>
      <c r="Z6" s="36">
        <f t="shared" si="4"/>
        <v>64.64</v>
      </c>
      <c r="AA6" s="36">
        <f t="shared" si="4"/>
        <v>62.79</v>
      </c>
      <c r="AB6" s="36">
        <f t="shared" si="4"/>
        <v>68.430000000000007</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3031.92</v>
      </c>
      <c r="BF6" s="36">
        <f t="shared" ref="BF6:BN6" si="7">IF(BF7="",NA(),BF7)</f>
        <v>3026.13</v>
      </c>
      <c r="BG6" s="36">
        <f t="shared" si="7"/>
        <v>3134.01</v>
      </c>
      <c r="BH6" s="36">
        <f t="shared" si="7"/>
        <v>3197.09</v>
      </c>
      <c r="BI6" s="36">
        <f t="shared" si="7"/>
        <v>3285.63</v>
      </c>
      <c r="BJ6" s="36">
        <f t="shared" si="7"/>
        <v>1158.82</v>
      </c>
      <c r="BK6" s="36">
        <f t="shared" si="7"/>
        <v>1167.7</v>
      </c>
      <c r="BL6" s="36">
        <f t="shared" si="7"/>
        <v>1228.58</v>
      </c>
      <c r="BM6" s="36">
        <f t="shared" si="7"/>
        <v>1280.18</v>
      </c>
      <c r="BN6" s="36">
        <f t="shared" si="7"/>
        <v>1346.23</v>
      </c>
      <c r="BO6" s="35" t="str">
        <f>IF(BO7="","",IF(BO7="-","【-】","【"&amp;SUBSTITUTE(TEXT(BO7,"#,##0.00"),"-","△")&amp;"】"))</f>
        <v>【1,280.76】</v>
      </c>
      <c r="BP6" s="36">
        <f>IF(BP7="",NA(),BP7)</f>
        <v>21.94</v>
      </c>
      <c r="BQ6" s="36">
        <f t="shared" ref="BQ6:BY6" si="8">IF(BQ7="",NA(),BQ7)</f>
        <v>20.58</v>
      </c>
      <c r="BR6" s="36">
        <f t="shared" si="8"/>
        <v>20.51</v>
      </c>
      <c r="BS6" s="36">
        <f t="shared" si="8"/>
        <v>20.89</v>
      </c>
      <c r="BT6" s="36">
        <f t="shared" si="8"/>
        <v>20.68</v>
      </c>
      <c r="BU6" s="36">
        <f t="shared" si="8"/>
        <v>55.6</v>
      </c>
      <c r="BV6" s="36">
        <f t="shared" si="8"/>
        <v>54.43</v>
      </c>
      <c r="BW6" s="36">
        <f t="shared" si="8"/>
        <v>53.81</v>
      </c>
      <c r="BX6" s="36">
        <f t="shared" si="8"/>
        <v>53.62</v>
      </c>
      <c r="BY6" s="36">
        <f t="shared" si="8"/>
        <v>53.41</v>
      </c>
      <c r="BZ6" s="35" t="str">
        <f>IF(BZ7="","",IF(BZ7="-","【-】","【"&amp;SUBSTITUTE(TEXT(BZ7,"#,##0.00"),"-","△")&amp;"】"))</f>
        <v>【53.06】</v>
      </c>
      <c r="CA6" s="36">
        <f>IF(CA7="",NA(),CA7)</f>
        <v>689.1</v>
      </c>
      <c r="CB6" s="36">
        <f t="shared" ref="CB6:CJ6" si="9">IF(CB7="",NA(),CB7)</f>
        <v>774.83</v>
      </c>
      <c r="CC6" s="36">
        <f t="shared" si="9"/>
        <v>800.8</v>
      </c>
      <c r="CD6" s="36">
        <f t="shared" si="9"/>
        <v>790.41</v>
      </c>
      <c r="CE6" s="36">
        <f t="shared" si="9"/>
        <v>816.29</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35.71</v>
      </c>
      <c r="CM6" s="36">
        <f t="shared" ref="CM6:CU6" si="10">IF(CM7="",NA(),CM7)</f>
        <v>34.89</v>
      </c>
      <c r="CN6" s="36">
        <f t="shared" si="10"/>
        <v>34.479999999999997</v>
      </c>
      <c r="CO6" s="36">
        <f t="shared" si="10"/>
        <v>33.82</v>
      </c>
      <c r="CP6" s="36">
        <f t="shared" si="10"/>
        <v>32.770000000000003</v>
      </c>
      <c r="CQ6" s="36">
        <f t="shared" si="10"/>
        <v>60.66</v>
      </c>
      <c r="CR6" s="36">
        <f t="shared" si="10"/>
        <v>60.17</v>
      </c>
      <c r="CS6" s="36">
        <f t="shared" si="10"/>
        <v>58.96</v>
      </c>
      <c r="CT6" s="36">
        <f t="shared" si="10"/>
        <v>58.1</v>
      </c>
      <c r="CU6" s="36">
        <f t="shared" si="10"/>
        <v>56.19</v>
      </c>
      <c r="CV6" s="35" t="str">
        <f>IF(CV7="","",IF(CV7="-","【-】","【"&amp;SUBSTITUTE(TEXT(CV7,"#,##0.00"),"-","△")&amp;"】"))</f>
        <v>【56.28】</v>
      </c>
      <c r="CW6" s="36">
        <f>IF(CW7="",NA(),CW7)</f>
        <v>84.43</v>
      </c>
      <c r="CX6" s="36">
        <f t="shared" ref="CX6:DF6" si="11">IF(CX7="",NA(),CX7)</f>
        <v>82.5</v>
      </c>
      <c r="CY6" s="36">
        <f t="shared" si="11"/>
        <v>82.5</v>
      </c>
      <c r="CZ6" s="36">
        <f t="shared" si="11"/>
        <v>82.5</v>
      </c>
      <c r="DA6" s="36">
        <f t="shared" si="11"/>
        <v>82.5</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0.08</v>
      </c>
      <c r="EE6" s="36">
        <f t="shared" ref="EE6:EM6" si="14">IF(EE7="",NA(),EE7)</f>
        <v>0.13</v>
      </c>
      <c r="EF6" s="36">
        <f t="shared" si="14"/>
        <v>0.05</v>
      </c>
      <c r="EG6" s="36">
        <f t="shared" si="14"/>
        <v>0.89</v>
      </c>
      <c r="EH6" s="36">
        <f t="shared" si="14"/>
        <v>0.35</v>
      </c>
      <c r="EI6" s="36">
        <f t="shared" si="14"/>
        <v>0.69</v>
      </c>
      <c r="EJ6" s="36">
        <f t="shared" si="14"/>
        <v>0.89</v>
      </c>
      <c r="EK6" s="36">
        <f t="shared" si="14"/>
        <v>0.98</v>
      </c>
      <c r="EL6" s="36">
        <f t="shared" si="14"/>
        <v>0.76</v>
      </c>
      <c r="EM6" s="36">
        <f t="shared" si="14"/>
        <v>0.8</v>
      </c>
      <c r="EN6" s="35" t="str">
        <f>IF(EN7="","",IF(EN7="-","【-】","【"&amp;SUBSTITUTE(TEXT(EN7,"#,##0.00"),"-","△")&amp;"】"))</f>
        <v>【0.59】</v>
      </c>
    </row>
    <row r="7" spans="1:144" s="37" customFormat="1" x14ac:dyDescent="0.15">
      <c r="A7" s="29"/>
      <c r="B7" s="38">
        <v>2016</v>
      </c>
      <c r="C7" s="38">
        <v>192058</v>
      </c>
      <c r="D7" s="38">
        <v>47</v>
      </c>
      <c r="E7" s="38">
        <v>1</v>
      </c>
      <c r="F7" s="38">
        <v>0</v>
      </c>
      <c r="G7" s="38">
        <v>0</v>
      </c>
      <c r="H7" s="38" t="s">
        <v>106</v>
      </c>
      <c r="I7" s="38" t="s">
        <v>107</v>
      </c>
      <c r="J7" s="38" t="s">
        <v>108</v>
      </c>
      <c r="K7" s="38" t="s">
        <v>109</v>
      </c>
      <c r="L7" s="38" t="s">
        <v>110</v>
      </c>
      <c r="M7" s="38"/>
      <c r="N7" s="39" t="s">
        <v>111</v>
      </c>
      <c r="O7" s="39" t="s">
        <v>112</v>
      </c>
      <c r="P7" s="39">
        <v>15.77</v>
      </c>
      <c r="Q7" s="39">
        <v>2754</v>
      </c>
      <c r="R7" s="39">
        <v>35871</v>
      </c>
      <c r="S7" s="39">
        <v>289.8</v>
      </c>
      <c r="T7" s="39">
        <v>123.78</v>
      </c>
      <c r="U7" s="39">
        <v>5642</v>
      </c>
      <c r="V7" s="39">
        <v>11.33</v>
      </c>
      <c r="W7" s="39">
        <v>497.97</v>
      </c>
      <c r="X7" s="39">
        <v>66.98</v>
      </c>
      <c r="Y7" s="39">
        <v>66.680000000000007</v>
      </c>
      <c r="Z7" s="39">
        <v>64.64</v>
      </c>
      <c r="AA7" s="39">
        <v>62.79</v>
      </c>
      <c r="AB7" s="39">
        <v>68.430000000000007</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3031.92</v>
      </c>
      <c r="BF7" s="39">
        <v>3026.13</v>
      </c>
      <c r="BG7" s="39">
        <v>3134.01</v>
      </c>
      <c r="BH7" s="39">
        <v>3197.09</v>
      </c>
      <c r="BI7" s="39">
        <v>3285.63</v>
      </c>
      <c r="BJ7" s="39">
        <v>1158.82</v>
      </c>
      <c r="BK7" s="39">
        <v>1167.7</v>
      </c>
      <c r="BL7" s="39">
        <v>1228.58</v>
      </c>
      <c r="BM7" s="39">
        <v>1280.18</v>
      </c>
      <c r="BN7" s="39">
        <v>1346.23</v>
      </c>
      <c r="BO7" s="39">
        <v>1280.76</v>
      </c>
      <c r="BP7" s="39">
        <v>21.94</v>
      </c>
      <c r="BQ7" s="39">
        <v>20.58</v>
      </c>
      <c r="BR7" s="39">
        <v>20.51</v>
      </c>
      <c r="BS7" s="39">
        <v>20.89</v>
      </c>
      <c r="BT7" s="39">
        <v>20.68</v>
      </c>
      <c r="BU7" s="39">
        <v>55.6</v>
      </c>
      <c r="BV7" s="39">
        <v>54.43</v>
      </c>
      <c r="BW7" s="39">
        <v>53.81</v>
      </c>
      <c r="BX7" s="39">
        <v>53.62</v>
      </c>
      <c r="BY7" s="39">
        <v>53.41</v>
      </c>
      <c r="BZ7" s="39">
        <v>53.06</v>
      </c>
      <c r="CA7" s="39">
        <v>689.1</v>
      </c>
      <c r="CB7" s="39">
        <v>774.83</v>
      </c>
      <c r="CC7" s="39">
        <v>800.8</v>
      </c>
      <c r="CD7" s="39">
        <v>790.41</v>
      </c>
      <c r="CE7" s="39">
        <v>816.29</v>
      </c>
      <c r="CF7" s="39">
        <v>275.86</v>
      </c>
      <c r="CG7" s="39">
        <v>279.8</v>
      </c>
      <c r="CH7" s="39">
        <v>284.64999999999998</v>
      </c>
      <c r="CI7" s="39">
        <v>287.7</v>
      </c>
      <c r="CJ7" s="39">
        <v>277.39999999999998</v>
      </c>
      <c r="CK7" s="39">
        <v>314.83</v>
      </c>
      <c r="CL7" s="39">
        <v>35.71</v>
      </c>
      <c r="CM7" s="39">
        <v>34.89</v>
      </c>
      <c r="CN7" s="39">
        <v>34.479999999999997</v>
      </c>
      <c r="CO7" s="39">
        <v>33.82</v>
      </c>
      <c r="CP7" s="39">
        <v>32.770000000000003</v>
      </c>
      <c r="CQ7" s="39">
        <v>60.66</v>
      </c>
      <c r="CR7" s="39">
        <v>60.17</v>
      </c>
      <c r="CS7" s="39">
        <v>58.96</v>
      </c>
      <c r="CT7" s="39">
        <v>58.1</v>
      </c>
      <c r="CU7" s="39">
        <v>56.19</v>
      </c>
      <c r="CV7" s="39">
        <v>56.28</v>
      </c>
      <c r="CW7" s="39">
        <v>84.43</v>
      </c>
      <c r="CX7" s="39">
        <v>82.5</v>
      </c>
      <c r="CY7" s="39">
        <v>82.5</v>
      </c>
      <c r="CZ7" s="39">
        <v>82.5</v>
      </c>
      <c r="DA7" s="39">
        <v>82.5</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0.08</v>
      </c>
      <c r="EE7" s="39">
        <v>0.13</v>
      </c>
      <c r="EF7" s="39">
        <v>0.05</v>
      </c>
      <c r="EG7" s="39">
        <v>0.89</v>
      </c>
      <c r="EH7" s="39">
        <v>0.35</v>
      </c>
      <c r="EI7" s="39">
        <v>0.69</v>
      </c>
      <c r="EJ7" s="39">
        <v>0.89</v>
      </c>
      <c r="EK7" s="39">
        <v>0.98</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113</v>
      </c>
      <c r="C9" s="41" t="s">
        <v>114</v>
      </c>
      <c r="D9" s="41" t="s">
        <v>115</v>
      </c>
      <c r="E9" s="41" t="s">
        <v>116</v>
      </c>
      <c r="F9" s="41" t="s">
        <v>117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56</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2018-02-06T05:19:54Z</cp:lastPrinted>
  <dcterms:created xsi:type="dcterms:W3CDTF">2017-12-25T01:43:09Z</dcterms:created>
  <dcterms:modified xsi:type="dcterms:W3CDTF">2018-02-27T05:02:44Z</dcterms:modified>
</cp:coreProperties>
</file>