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W10" i="4" s="1"/>
  <c r="P6" i="5"/>
  <c r="P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E85" i="4"/>
  <c r="BB10" i="4"/>
  <c r="AT10" i="4"/>
  <c r="I10" i="4"/>
  <c r="B10" i="4"/>
  <c r="AT8" i="4"/>
  <c r="AL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<sst xmlns="http://schemas.openxmlformats.org/spreadsheetml/2006/main" count="232" uniqueCount="120">
  <si>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</si>
  <si>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</si>
  <si>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</si>
  <si>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</si>
  <si>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</si>
  <si>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</si>
  <si>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</si>
  <si>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</si>
  <si>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</si>
  <si>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</si>
  <si>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</si>
  <si>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</si>
  <si>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</si>
  <si>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</si>
  <si>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</si>
  <si>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</si>
  <si>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</si>
  <si>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</si>
  <si>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</si>
  <si>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</si>
  <si>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</si>
  <si>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</si>
  <si>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</si>
  <si>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</si>
  <si>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</si>
  <si>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</si>
  <si>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</si>
  <si>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</si>
  <si>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</si>
  <si>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</si>
  <si>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</si>
  <si>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</si>
  <si>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</si>
  <si>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</si>
  <si>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</si>
  <si>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</si>
  <si>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</si>
  <si>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</si>
  <si>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</si>
  <si>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</si>
  <si>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</si>
  <si>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</si>
  <si>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</si>
  <si>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</si>
  <si>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</si>
  <si>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</si>
  <si>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</si>
  <si>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</si>
  <si>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</si>
  <si>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</si>
  <si>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</si>
  <si>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</si>
  <si>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</si>
  <si>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</si>
  <si>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</si>
  <si>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</si>
  <si>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</si>
  <si>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</si>
  <si>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</si>
  <si>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</si>
  <si>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</si>
  <si>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</si>
  <si>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</si>
  <si>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</si>
  <si>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</si>
  <si>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</si>
  <si>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</si>
  <si>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</si>
  <si>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</si>
  <si>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</si>
  <si>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</si>
  <si>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</si>
  <si>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</si>
  <si>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</si>
  <si>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</si>
  <si>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</si>
  <si>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</si>
  <si>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</si>
  <si>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</si>
  <si>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</si>
  <si>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</si>
  <si>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</si>
  <si>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</si>
  <si>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</si>
  <si>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</si>
  <si>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</si>
  <si>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</si>
  <si>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</si>
  <si>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</si>
  <si>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</si>
  <si>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</si>
  <si>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</si>
  <si>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</si>
  <si>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</si>
  <si>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</si>
  <si>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</si>
  <si>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</si>
  <si>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</si>
  <si>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</si>
  <si>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</si>
  <si>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</si>
  <si>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</si>
  <si>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</si>
  <si>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</si>
  <si>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</si>
  <si>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都留市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</si>
  <si>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</si>
  <si>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</si>
  <si>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</si>
  <si>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</si>
  <si>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</si>
  <si>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</si>
  <si>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</si>
  <si>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</si>
  <si>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</si>
  <si>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</si>
  <si>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</si>
  <si>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t>「①有形固定資産減価償却率」については類似団体を下回っている状況であるが、下水道事業に伴う水道管の布設替工事など、耐用年数に達していない施設若</t>
    </r>
    <r>
      <rPr>
        <sz val="11"/>
        <rFont val="ＭＳ ゴシック"/>
        <family val="3"/>
        <charset val="128"/>
      </rPr>
      <t>しくは超過した施設の更新等が行われた場合、適切に管理（台帳管理）が行われているか再検証を行う必要がある。
「②管路経年化率」については、類似団体に比べ、大幅に耐用年数を超過した</t>
    </r>
    <r>
      <rPr>
        <sz val="11"/>
        <color theme="1"/>
        <rFont val="ＭＳ ゴシック"/>
        <family val="3"/>
        <charset val="128"/>
      </rPr>
      <t>施設を保有している状況である。原因の一端は、経費の節減を目的に下水道布設事業と合わせ、老朽した水道管を布設替工事を行ってい</t>
    </r>
    <r>
      <rPr>
        <sz val="11"/>
        <rFont val="ＭＳ ゴシック"/>
        <family val="3"/>
        <charset val="128"/>
      </rPr>
      <t>るため、水道管布設替工事が進捗しない状況が生じているためである。また、上記で述べたとおり適正な施設管理を行うことも正確な分析を行う上で必要である。
「③管路更新率」につ</t>
    </r>
    <r>
      <rPr>
        <sz val="11"/>
        <color theme="1"/>
        <rFont val="ＭＳ ゴシック"/>
        <family val="3"/>
        <charset val="128"/>
      </rPr>
      <t xml:space="preserve">いては「②管路経年化率」を踏まえると更新ペースが遅い状況である。
</t>
    </r>
    <rPh sb="98" eb="100">
      <t>ダイチョウ</t>
    </rPh>
    <rPh sb="100" eb="102">
      <t>カンリ</t>
    </rPh>
    <rPh sb="285" eb="286">
      <t>ウエ</t>
    </rPh>
    <phoneticPr fontId="4"/>
  </si>
  <si>
    <r>
      <t>　今後の水道事業の大きな課題は、1つ目としてアセットマネジメント（資産管理＝老朽化に伴う施設整備）、2つ目として大規模災害対策への対応（施設の耐震化）であり、これらにより</t>
    </r>
    <r>
      <rPr>
        <sz val="11"/>
        <color theme="1"/>
        <rFont val="ＭＳ ゴシック"/>
        <family val="3"/>
        <charset val="128"/>
      </rPr>
      <t>多大な投資が必要とされる。
　さらに人口減</t>
    </r>
    <r>
      <rPr>
        <sz val="11"/>
        <rFont val="ＭＳ ゴシック"/>
        <family val="3"/>
        <charset val="128"/>
      </rPr>
      <t>少に伴う給水収益の減益、施設整備費における元利償還金の増加などにより、今後の水道事業は一層困難な状況が懸念される。
　これらのことから、水道施設整備基本計画（平成23～32年度）及び平成29年度に策定を進めている経営戦略（平成30～39年度）を踏まえ、給水収益の増益を図るともに、施設の適正化に努め、持続可能な経営を目指し、併せて県、近隣市町村との情報共有化に努める必要がある。</t>
    </r>
    <r>
      <rPr>
        <sz val="11"/>
        <color theme="1"/>
        <rFont val="ＭＳ ゴシック"/>
        <family val="3"/>
        <charset val="128"/>
      </rPr>
      <t xml:space="preserve">
</t>
    </r>
    <rPh sb="195" eb="196">
      <t>オヨ</t>
    </rPh>
    <rPh sb="197" eb="199">
      <t>ヘイセイ</t>
    </rPh>
    <rPh sb="201" eb="203">
      <t>ネンド</t>
    </rPh>
    <rPh sb="204" eb="206">
      <t>サクテイ</t>
    </rPh>
    <rPh sb="207" eb="208">
      <t>スス</t>
    </rPh>
    <rPh sb="217" eb="219">
      <t>ヘイセイ</t>
    </rPh>
    <rPh sb="224" eb="225">
      <t>ネン</t>
    </rPh>
    <rPh sb="225" eb="226">
      <t>ド</t>
    </rPh>
    <rPh sb="228" eb="229">
      <t>フ</t>
    </rPh>
    <rPh sb="246" eb="248">
      <t>シセツ</t>
    </rPh>
    <rPh sb="249" eb="252">
      <t>テキセイカ</t>
    </rPh>
    <rPh sb="253" eb="254">
      <t>ツト</t>
    </rPh>
    <rPh sb="289" eb="291">
      <t>ヒツヨウ</t>
    </rPh>
    <phoneticPr fontId="4"/>
  </si>
  <si>
    <r>
      <t>「①経常収支比率」が100％を超えているものの、「自己資本比率」が低い状況となっているため、一般的に状況は悪いと考えられる。この原因は「④企業債残高対給水収益比率」からも読み取れる</t>
    </r>
    <r>
      <rPr>
        <sz val="10"/>
        <rFont val="ＭＳ ゴシック"/>
        <family val="3"/>
        <charset val="128"/>
      </rPr>
      <t xml:space="preserve">とおり、企業債が他の類似団体より突出して多いことが考えられる。しかし、昨年度から企業債の借入については償還元金を超えない範囲で借入を行うこととしており、平成27年度自己資本率40.29％に対し、平成28年度は41.98％と若干の改善が見られた。
「②累積欠損金比率」については累積欠損金は生じておらず健全な状況と言える。
「③流動比率」については100％を超えており短期的な支払い能力には問題ないと言える。
「⑤料金の回収率」について100％を下回っており、手数料収入や他会計補助金など給水以外の収益で賄っている状況である。一般会計等からの繰出金等はないものの適切な料金収入の確保が求められる。
「⑥給水原価」類似団体に比べ低い値を示しているが、平成27年度に比べ高い値となってしまっている。これは、平成28年5月に発生した水源への揮発性物質混入により水質検査の業務委託料等が増額した事によるものである。
「⑦施設利用率」については、配水能力に対して配水量が低い状態であるため、最大稼働率や負荷率、遊休状態を検証したうえで、適正な施設規模を把握し、対応していく（ダウンサイジング等）必要がある。
「⑧有収率」については類似団体を下回っている。これは老朽管による漏水が考えられるため、適正に配水管等の布設替えを行っていく必要がある。
</t>
    </r>
    <rPh sb="125" eb="128">
      <t>サクネンド</t>
    </rPh>
    <rPh sb="130" eb="132">
      <t>キギョウ</t>
    </rPh>
    <rPh sb="132" eb="133">
      <t>サイ</t>
    </rPh>
    <rPh sb="134" eb="136">
      <t>カリイレ</t>
    </rPh>
    <rPh sb="141" eb="143">
      <t>ショウカン</t>
    </rPh>
    <rPh sb="143" eb="145">
      <t>ガンキン</t>
    </rPh>
    <rPh sb="146" eb="147">
      <t>コ</t>
    </rPh>
    <rPh sb="150" eb="152">
      <t>ハンイ</t>
    </rPh>
    <rPh sb="153" eb="155">
      <t>カリイレ</t>
    </rPh>
    <rPh sb="156" eb="157">
      <t>オコナ</t>
    </rPh>
    <rPh sb="172" eb="174">
      <t>ジコ</t>
    </rPh>
    <rPh sb="174" eb="176">
      <t>シホン</t>
    </rPh>
    <rPh sb="176" eb="177">
      <t>リツ</t>
    </rPh>
    <rPh sb="184" eb="185">
      <t>タイ</t>
    </rPh>
    <rPh sb="187" eb="189">
      <t>ヘイセイ</t>
    </rPh>
    <rPh sb="191" eb="192">
      <t>ネン</t>
    </rPh>
    <rPh sb="192" eb="193">
      <t>ド</t>
    </rPh>
    <rPh sb="201" eb="203">
      <t>ジャッカン</t>
    </rPh>
    <rPh sb="204" eb="206">
      <t>カイゼン</t>
    </rPh>
    <rPh sb="207" eb="208">
      <t>ミ</t>
    </rPh>
    <rPh sb="246" eb="247">
      <t>イ</t>
    </rPh>
    <rPh sb="289" eb="290">
      <t>イ</t>
    </rPh>
    <rPh sb="352" eb="354">
      <t>イッパン</t>
    </rPh>
    <rPh sb="354" eb="356">
      <t>カイケイ</t>
    </rPh>
    <rPh sb="356" eb="357">
      <t>トウ</t>
    </rPh>
    <rPh sb="360" eb="362">
      <t>クリダ</t>
    </rPh>
    <rPh sb="362" eb="363">
      <t>キン</t>
    </rPh>
    <rPh sb="363" eb="364">
      <t>トウ</t>
    </rPh>
    <rPh sb="370" eb="372">
      <t>テキセツ</t>
    </rPh>
    <rPh sb="373" eb="375">
      <t>リョウキン</t>
    </rPh>
    <rPh sb="375" eb="377">
      <t>シュウニュウ</t>
    </rPh>
    <rPh sb="378" eb="380">
      <t>カクホ</t>
    </rPh>
    <rPh sb="381" eb="382">
      <t>モト</t>
    </rPh>
    <rPh sb="395" eb="397">
      <t>ルイジ</t>
    </rPh>
    <rPh sb="397" eb="399">
      <t>ダンタイ</t>
    </rPh>
    <rPh sb="400" eb="401">
      <t>クラ</t>
    </rPh>
    <rPh sb="402" eb="403">
      <t>ヒク</t>
    </rPh>
    <rPh sb="404" eb="405">
      <t>アタイ</t>
    </rPh>
    <rPh sb="406" eb="407">
      <t>シメ</t>
    </rPh>
    <rPh sb="413" eb="415">
      <t>ヘイセイ</t>
    </rPh>
    <rPh sb="417" eb="419">
      <t>ネンド</t>
    </rPh>
    <rPh sb="420" eb="421">
      <t>クラ</t>
    </rPh>
    <rPh sb="422" eb="423">
      <t>タカ</t>
    </rPh>
    <rPh sb="424" eb="425">
      <t>アタイ</t>
    </rPh>
    <rPh sb="440" eb="442">
      <t>ヘイセイ</t>
    </rPh>
    <rPh sb="444" eb="445">
      <t>ネン</t>
    </rPh>
    <rPh sb="446" eb="447">
      <t>ガツ</t>
    </rPh>
    <rPh sb="448" eb="450">
      <t>ハッセイ</t>
    </rPh>
    <rPh sb="452" eb="454">
      <t>スイゲン</t>
    </rPh>
    <rPh sb="456" eb="459">
      <t>キハツセイ</t>
    </rPh>
    <rPh sb="459" eb="461">
      <t>ブッシツ</t>
    </rPh>
    <rPh sb="461" eb="463">
      <t>コンニュウ</t>
    </rPh>
    <rPh sb="466" eb="468">
      <t>スイシツ</t>
    </rPh>
    <rPh sb="468" eb="470">
      <t>ケンサ</t>
    </rPh>
    <rPh sb="471" eb="473">
      <t>ギョウム</t>
    </rPh>
    <rPh sb="473" eb="476">
      <t>イタクリョウ</t>
    </rPh>
    <rPh sb="476" eb="477">
      <t>トウ</t>
    </rPh>
    <rPh sb="478" eb="480">
      <t>ゾウガク</t>
    </rPh>
    <rPh sb="482" eb="483">
      <t>コト</t>
    </rPh>
    <rPh sb="564" eb="566">
      <t>タイオウ</t>
    </rPh>
    <rPh sb="579" eb="580">
      <t>トウ</t>
    </rPh>
    <rPh sb="614" eb="616">
      <t>ロウキュウ</t>
    </rPh>
    <rPh sb="616" eb="617">
      <t>カン</t>
    </rPh>
    <rPh sb="623" eb="624">
      <t>カンガ</t>
    </rPh>
    <rPh sb="631" eb="633">
      <t>テキセイ</t>
    </rPh>
    <rPh sb="634" eb="637">
      <t>ハイスイカン</t>
    </rPh>
    <rPh sb="637" eb="638">
      <t>トウ</t>
    </rPh>
    <rPh sb="639" eb="641">
      <t>フセツ</t>
    </rPh>
    <rPh sb="641" eb="642">
      <t>カ</t>
    </rPh>
    <rPh sb="644" eb="645">
      <t>オコナ</t>
    </rPh>
    <rPh sb="649" eb="6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</si>
</sst>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2.0699999999999998</c:v>
                </c:pt>
                <c:pt idx="1">
                  <c:v>1.62</c:v>
                </c:pt>
                <c:pt idx="2">
                  <c:v>1.0900000000000001</c:v>
                </c:pt>
                <c:pt idx="3">
                  <c:v>0.49</c:v>
                </c:pt>
                <c:pt idx="4">
                  <c:v>7.0000000000000007E-2</c:v>
                </c:pt>
              </c:numCache>
            </c:numRef>
          </c:val>
          <c:extLst xmlns:c16r2="http://schemas.microsoft.com/office/drawing/2015/06/chart">
            <c:ext xmlns:c16="http://schemas.microsoft.com/office/drawing/2014/chart" uri="{C3380CC4-5D6E-409C-BE32-E72D297353CC}">
              <c16:uniqueId val="{00000000-CC0A-4F75-8E8F-6DD730465C5F}"/>
            </c:ext>
          </c:extLst>
        </c:ser>
        <c:dLbls>
          <c:showLegendKey val="0"/>
          <c:showVal val="0"/>
          <c:showCatName val="0"/>
          <c:showSerName val="0"/>
          <c:showPercent val="0"/>
          <c:showBubbleSize val="0"/>
        </c:dLbls>
        <c:gapWidth val="150"/>
        <c:axId val="99402880"/>
        <c:axId val="9940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xmlns:c16r2="http://schemas.microsoft.com/office/drawing/2015/06/chart">
            <c:ext xmlns:c16="http://schemas.microsoft.com/office/drawing/2014/chart" uri="{C3380CC4-5D6E-409C-BE32-E72D297353CC}">
              <c16:uniqueId val="{00000001-CC0A-4F75-8E8F-6DD730465C5F}"/>
            </c:ext>
          </c:extLst>
        </c:ser>
        <c:dLbls>
          <c:showLegendKey val="0"/>
          <c:showVal val="0"/>
          <c:showCatName val="0"/>
          <c:showSerName val="0"/>
          <c:showPercent val="0"/>
          <c:showBubbleSize val="0"/>
        </c:dLbls>
        <c:marker val="1"/>
        <c:smooth val="0"/>
        <c:axId val="99402880"/>
        <c:axId val="99404800"/>
      </c:lineChart>
      <c:dateAx>
        <c:axId val="99402880"/>
        <c:scaling>
          <c:orientation val="minMax"/>
        </c:scaling>
        <c:delete val="1"/>
        <c:axPos val="b"/>
        <c:numFmt formatCode="ge" sourceLinked="1"/>
        <c:majorTickMark val="none"/>
        <c:minorTickMark val="none"/>
        <c:tickLblPos val="none"/>
        <c:crossAx val="99404800"/>
        <c:crosses val="autoZero"/>
        <c:auto val="1"/>
        <c:lblOffset val="100"/>
        <c:baseTimeUnit val="years"/>
      </c:dateAx>
      <c:valAx>
        <c:axId val="994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45.41</c:v>
                </c:pt>
                <c:pt idx="1">
                  <c:v>45.05</c:v>
                </c:pt>
                <c:pt idx="2">
                  <c:v>43.92</c:v>
                </c:pt>
                <c:pt idx="3">
                  <c:v>43.2</c:v>
                </c:pt>
                <c:pt idx="4">
                  <c:v>42.8</c:v>
                </c:pt>
              </c:numCache>
            </c:numRef>
          </c:val>
          <c:extLst xmlns:c16r2="http://schemas.microsoft.com/office/drawing/2015/06/chart">
            <c:ext xmlns:c16="http://schemas.microsoft.com/office/drawing/2014/chart" uri="{C3380CC4-5D6E-409C-BE32-E72D297353CC}">
              <c16:uniqueId val="{00000000-48DB-4D1B-83C3-C64EF26C0DD7}"/>
            </c:ext>
          </c:extLst>
        </c:ser>
        <c:dLbls>
          <c:showLegendKey val="0"/>
          <c:showVal val="0"/>
          <c:showCatName val="0"/>
          <c:showSerName val="0"/>
          <c:showPercent val="0"/>
          <c:showBubbleSize val="0"/>
        </c:dLbls>
        <c:gapWidth val="150"/>
        <c:axId val="111182592"/>
        <c:axId val="1111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xmlns:c16r2="http://schemas.microsoft.com/office/drawing/2015/06/chart">
            <c:ext xmlns:c16="http://schemas.microsoft.com/office/drawing/2014/chart" uri="{C3380CC4-5D6E-409C-BE32-E72D297353CC}">
              <c16:uniqueId val="{00000001-48DB-4D1B-83C3-C64EF26C0DD7}"/>
            </c:ext>
          </c:extLst>
        </c:ser>
        <c:dLbls>
          <c:showLegendKey val="0"/>
          <c:showVal val="0"/>
          <c:showCatName val="0"/>
          <c:showSerName val="0"/>
          <c:showPercent val="0"/>
          <c:showBubbleSize val="0"/>
        </c:dLbls>
        <c:marker val="1"/>
        <c:smooth val="0"/>
        <c:axId val="111182592"/>
        <c:axId val="111184512"/>
      </c:lineChart>
      <c:dateAx>
        <c:axId val="111182592"/>
        <c:scaling>
          <c:orientation val="minMax"/>
        </c:scaling>
        <c:delete val="1"/>
        <c:axPos val="b"/>
        <c:numFmt formatCode="ge" sourceLinked="1"/>
        <c:majorTickMark val="none"/>
        <c:minorTickMark val="none"/>
        <c:tickLblPos val="none"/>
        <c:crossAx val="111184512"/>
        <c:crosses val="autoZero"/>
        <c:auto val="1"/>
        <c:lblOffset val="100"/>
        <c:baseTimeUnit val="years"/>
      </c:dateAx>
      <c:valAx>
        <c:axId val="1111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69.28</c:v>
                </c:pt>
                <c:pt idx="1">
                  <c:v>66.83</c:v>
                </c:pt>
                <c:pt idx="2">
                  <c:v>69.05</c:v>
                </c:pt>
                <c:pt idx="3">
                  <c:v>69.150000000000006</c:v>
                </c:pt>
                <c:pt idx="4">
                  <c:v>66.59</c:v>
                </c:pt>
              </c:numCache>
            </c:numRef>
          </c:val>
          <c:extLst xmlns:c16r2="http://schemas.microsoft.com/office/drawing/2015/06/chart">
            <c:ext xmlns:c16="http://schemas.microsoft.com/office/drawing/2014/chart" uri="{C3380CC4-5D6E-409C-BE32-E72D297353CC}">
              <c16:uniqueId val="{00000000-1A98-48DC-96FF-900F5C9996AB}"/>
            </c:ext>
          </c:extLst>
        </c:ser>
        <c:dLbls>
          <c:showLegendKey val="0"/>
          <c:showVal val="0"/>
          <c:showCatName val="0"/>
          <c:showSerName val="0"/>
          <c:showPercent val="0"/>
          <c:showBubbleSize val="0"/>
        </c:dLbls>
        <c:gapWidth val="150"/>
        <c:axId val="111293568"/>
        <c:axId val="11129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xmlns:c16r2="http://schemas.microsoft.com/office/drawing/2015/06/chart">
            <c:ext xmlns:c16="http://schemas.microsoft.com/office/drawing/2014/chart" uri="{C3380CC4-5D6E-409C-BE32-E72D297353CC}">
              <c16:uniqueId val="{00000001-1A98-48DC-96FF-900F5C9996AB}"/>
            </c:ext>
          </c:extLst>
        </c:ser>
        <c:dLbls>
          <c:showLegendKey val="0"/>
          <c:showVal val="0"/>
          <c:showCatName val="0"/>
          <c:showSerName val="0"/>
          <c:showPercent val="0"/>
          <c:showBubbleSize val="0"/>
        </c:dLbls>
        <c:marker val="1"/>
        <c:smooth val="0"/>
        <c:axId val="111293568"/>
        <c:axId val="111295488"/>
      </c:lineChart>
      <c:dateAx>
        <c:axId val="111293568"/>
        <c:scaling>
          <c:orientation val="minMax"/>
        </c:scaling>
        <c:delete val="1"/>
        <c:axPos val="b"/>
        <c:numFmt formatCode="ge" sourceLinked="1"/>
        <c:majorTickMark val="none"/>
        <c:minorTickMark val="none"/>
        <c:tickLblPos val="none"/>
        <c:crossAx val="111295488"/>
        <c:crosses val="autoZero"/>
        <c:auto val="1"/>
        <c:lblOffset val="100"/>
        <c:baseTimeUnit val="years"/>
      </c:dateAx>
      <c:valAx>
        <c:axId val="11129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123.36</c:v>
                </c:pt>
                <c:pt idx="1">
                  <c:v>111.53</c:v>
                </c:pt>
                <c:pt idx="2">
                  <c:v>113.71</c:v>
                </c:pt>
                <c:pt idx="3">
                  <c:v>113.1</c:v>
                </c:pt>
                <c:pt idx="4">
                  <c:v>114.58</c:v>
                </c:pt>
              </c:numCache>
            </c:numRef>
          </c:val>
          <c:extLst xmlns:c16r2="http://schemas.microsoft.com/office/drawing/2015/06/chart">
            <c:ext xmlns:c16="http://schemas.microsoft.com/office/drawing/2014/chart" uri="{C3380CC4-5D6E-409C-BE32-E72D297353CC}">
              <c16:uniqueId val="{00000000-BD00-4CDA-9802-28E993DE2E74}"/>
            </c:ext>
          </c:extLst>
        </c:ser>
        <c:dLbls>
          <c:showLegendKey val="0"/>
          <c:showVal val="0"/>
          <c:showCatName val="0"/>
          <c:showSerName val="0"/>
          <c:showPercent val="0"/>
          <c:showBubbleSize val="0"/>
        </c:dLbls>
        <c:gapWidth val="150"/>
        <c:axId val="104441344"/>
        <c:axId val="1044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xmlns:c16r2="http://schemas.microsoft.com/office/drawing/2015/06/chart">
            <c:ext xmlns:c16="http://schemas.microsoft.com/office/drawing/2014/chart" uri="{C3380CC4-5D6E-409C-BE32-E72D297353CC}">
              <c16:uniqueId val="{00000001-BD00-4CDA-9802-28E993DE2E74}"/>
            </c:ext>
          </c:extLst>
        </c:ser>
        <c:dLbls>
          <c:showLegendKey val="0"/>
          <c:showVal val="0"/>
          <c:showCatName val="0"/>
          <c:showSerName val="0"/>
          <c:showPercent val="0"/>
          <c:showBubbleSize val="0"/>
        </c:dLbls>
        <c:marker val="1"/>
        <c:smooth val="0"/>
        <c:axId val="104441344"/>
        <c:axId val="104443264"/>
      </c:lineChart>
      <c:dateAx>
        <c:axId val="104441344"/>
        <c:scaling>
          <c:orientation val="minMax"/>
        </c:scaling>
        <c:delete val="1"/>
        <c:axPos val="b"/>
        <c:numFmt formatCode="ge" sourceLinked="1"/>
        <c:majorTickMark val="none"/>
        <c:minorTickMark val="none"/>
        <c:tickLblPos val="none"/>
        <c:crossAx val="104443264"/>
        <c:crosses val="autoZero"/>
        <c:auto val="1"/>
        <c:lblOffset val="100"/>
        <c:baseTimeUnit val="years"/>
      </c:dateAx>
      <c:valAx>
        <c:axId val="104443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4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37.64</c:v>
                </c:pt>
                <c:pt idx="1">
                  <c:v>38.81</c:v>
                </c:pt>
                <c:pt idx="2">
                  <c:v>40.33</c:v>
                </c:pt>
                <c:pt idx="3">
                  <c:v>41.27</c:v>
                </c:pt>
                <c:pt idx="4">
                  <c:v>42.25</c:v>
                </c:pt>
              </c:numCache>
            </c:numRef>
          </c:val>
          <c:extLst xmlns:c16r2="http://schemas.microsoft.com/office/drawing/2015/06/chart">
            <c:ext xmlns:c16="http://schemas.microsoft.com/office/drawing/2014/chart" uri="{C3380CC4-5D6E-409C-BE32-E72D297353CC}">
              <c16:uniqueId val="{00000000-A4AB-4A84-A6DB-23FC46FA8B37}"/>
            </c:ext>
          </c:extLst>
        </c:ser>
        <c:dLbls>
          <c:showLegendKey val="0"/>
          <c:showVal val="0"/>
          <c:showCatName val="0"/>
          <c:showSerName val="0"/>
          <c:showPercent val="0"/>
          <c:showBubbleSize val="0"/>
        </c:dLbls>
        <c:gapWidth val="150"/>
        <c:axId val="104466304"/>
        <c:axId val="1044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xmlns:c16r2="http://schemas.microsoft.com/office/drawing/2015/06/chart">
            <c:ext xmlns:c16="http://schemas.microsoft.com/office/drawing/2014/chart" uri="{C3380CC4-5D6E-409C-BE32-E72D297353CC}">
              <c16:uniqueId val="{00000001-A4AB-4A84-A6DB-23FC46FA8B37}"/>
            </c:ext>
          </c:extLst>
        </c:ser>
        <c:dLbls>
          <c:showLegendKey val="0"/>
          <c:showVal val="0"/>
          <c:showCatName val="0"/>
          <c:showSerName val="0"/>
          <c:showPercent val="0"/>
          <c:showBubbleSize val="0"/>
        </c:dLbls>
        <c:marker val="1"/>
        <c:smooth val="0"/>
        <c:axId val="104466304"/>
        <c:axId val="104468480"/>
      </c:lineChart>
      <c:dateAx>
        <c:axId val="104466304"/>
        <c:scaling>
          <c:orientation val="minMax"/>
        </c:scaling>
        <c:delete val="1"/>
        <c:axPos val="b"/>
        <c:numFmt formatCode="ge" sourceLinked="1"/>
        <c:majorTickMark val="none"/>
        <c:minorTickMark val="none"/>
        <c:tickLblPos val="none"/>
        <c:crossAx val="104468480"/>
        <c:crosses val="autoZero"/>
        <c:auto val="1"/>
        <c:lblOffset val="100"/>
        <c:baseTimeUnit val="years"/>
      </c:dateAx>
      <c:valAx>
        <c:axId val="1044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34.119999999999997</c:v>
                </c:pt>
                <c:pt idx="1">
                  <c:v>34.090000000000003</c:v>
                </c:pt>
                <c:pt idx="2">
                  <c:v>33.979999999999997</c:v>
                </c:pt>
                <c:pt idx="3">
                  <c:v>30.78</c:v>
                </c:pt>
                <c:pt idx="4">
                  <c:v>32.18</c:v>
                </c:pt>
              </c:numCache>
            </c:numRef>
          </c:val>
          <c:extLst xmlns:c16r2="http://schemas.microsoft.com/office/drawing/2015/06/chart">
            <c:ext xmlns:c16="http://schemas.microsoft.com/office/drawing/2014/chart" uri="{C3380CC4-5D6E-409C-BE32-E72D297353CC}">
              <c16:uniqueId val="{00000000-1AEC-42ED-AACF-F0008C0A7A4B}"/>
            </c:ext>
          </c:extLst>
        </c:ser>
        <c:dLbls>
          <c:showLegendKey val="0"/>
          <c:showVal val="0"/>
          <c:showCatName val="0"/>
          <c:showSerName val="0"/>
          <c:showPercent val="0"/>
          <c:showBubbleSize val="0"/>
        </c:dLbls>
        <c:gapWidth val="150"/>
        <c:axId val="104511744"/>
        <c:axId val="10852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xmlns:c16r2="http://schemas.microsoft.com/office/drawing/2015/06/chart">
            <c:ext xmlns:c16="http://schemas.microsoft.com/office/drawing/2014/chart" uri="{C3380CC4-5D6E-409C-BE32-E72D297353CC}">
              <c16:uniqueId val="{00000001-1AEC-42ED-AACF-F0008C0A7A4B}"/>
            </c:ext>
          </c:extLst>
        </c:ser>
        <c:dLbls>
          <c:showLegendKey val="0"/>
          <c:showVal val="0"/>
          <c:showCatName val="0"/>
          <c:showSerName val="0"/>
          <c:showPercent val="0"/>
          <c:showBubbleSize val="0"/>
        </c:dLbls>
        <c:marker val="1"/>
        <c:smooth val="0"/>
        <c:axId val="104511744"/>
        <c:axId val="108528000"/>
      </c:lineChart>
      <c:dateAx>
        <c:axId val="104511744"/>
        <c:scaling>
          <c:orientation val="minMax"/>
        </c:scaling>
        <c:delete val="1"/>
        <c:axPos val="b"/>
        <c:numFmt formatCode="ge" sourceLinked="1"/>
        <c:majorTickMark val="none"/>
        <c:minorTickMark val="none"/>
        <c:tickLblPos val="none"/>
        <c:crossAx val="108528000"/>
        <c:crosses val="autoZero"/>
        <c:auto val="1"/>
        <c:lblOffset val="100"/>
        <c:baseTimeUnit val="years"/>
      </c:dateAx>
      <c:valAx>
        <c:axId val="10852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F33-48B1-8B6E-B0821FE3234D}"/>
            </c:ext>
          </c:extLst>
        </c:ser>
        <c:dLbls>
          <c:showLegendKey val="0"/>
          <c:showVal val="0"/>
          <c:showCatName val="0"/>
          <c:showSerName val="0"/>
          <c:showPercent val="0"/>
          <c:showBubbleSize val="0"/>
        </c:dLbls>
        <c:gapWidth val="150"/>
        <c:axId val="108557056"/>
        <c:axId val="1085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xmlns:c16r2="http://schemas.microsoft.com/office/drawing/2015/06/chart">
            <c:ext xmlns:c16="http://schemas.microsoft.com/office/drawing/2014/chart" uri="{C3380CC4-5D6E-409C-BE32-E72D297353CC}">
              <c16:uniqueId val="{00000001-5F33-48B1-8B6E-B0821FE3234D}"/>
            </c:ext>
          </c:extLst>
        </c:ser>
        <c:dLbls>
          <c:showLegendKey val="0"/>
          <c:showVal val="0"/>
          <c:showCatName val="0"/>
          <c:showSerName val="0"/>
          <c:showPercent val="0"/>
          <c:showBubbleSize val="0"/>
        </c:dLbls>
        <c:marker val="1"/>
        <c:smooth val="0"/>
        <c:axId val="108557056"/>
        <c:axId val="108558976"/>
      </c:lineChart>
      <c:dateAx>
        <c:axId val="108557056"/>
        <c:scaling>
          <c:orientation val="minMax"/>
        </c:scaling>
        <c:delete val="1"/>
        <c:axPos val="b"/>
        <c:numFmt formatCode="ge" sourceLinked="1"/>
        <c:majorTickMark val="none"/>
        <c:minorTickMark val="none"/>
        <c:tickLblPos val="none"/>
        <c:crossAx val="108558976"/>
        <c:crosses val="autoZero"/>
        <c:auto val="1"/>
        <c:lblOffset val="100"/>
        <c:baseTimeUnit val="years"/>
      </c:dateAx>
      <c:valAx>
        <c:axId val="108558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55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508.61</c:v>
                </c:pt>
                <c:pt idx="1">
                  <c:v>673.28</c:v>
                </c:pt>
                <c:pt idx="2">
                  <c:v>633.13</c:v>
                </c:pt>
                <c:pt idx="3">
                  <c:v>190.09</c:v>
                </c:pt>
                <c:pt idx="4">
                  <c:v>205.7</c:v>
                </c:pt>
              </c:numCache>
            </c:numRef>
          </c:val>
          <c:extLst xmlns:c16r2="http://schemas.microsoft.com/office/drawing/2015/06/chart">
            <c:ext xmlns:c16="http://schemas.microsoft.com/office/drawing/2014/chart" uri="{C3380CC4-5D6E-409C-BE32-E72D297353CC}">
              <c16:uniqueId val="{00000000-74F6-41EA-93FD-39DCB97E1C27}"/>
            </c:ext>
          </c:extLst>
        </c:ser>
        <c:dLbls>
          <c:showLegendKey val="0"/>
          <c:showVal val="0"/>
          <c:showCatName val="0"/>
          <c:showSerName val="0"/>
          <c:showPercent val="0"/>
          <c:showBubbleSize val="0"/>
        </c:dLbls>
        <c:gapWidth val="150"/>
        <c:axId val="108606976"/>
        <c:axId val="10860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xmlns:c16r2="http://schemas.microsoft.com/office/drawing/2015/06/chart">
            <c:ext xmlns:c16="http://schemas.microsoft.com/office/drawing/2014/chart" uri="{C3380CC4-5D6E-409C-BE32-E72D297353CC}">
              <c16:uniqueId val="{00000001-74F6-41EA-93FD-39DCB97E1C27}"/>
            </c:ext>
          </c:extLst>
        </c:ser>
        <c:dLbls>
          <c:showLegendKey val="0"/>
          <c:showVal val="0"/>
          <c:showCatName val="0"/>
          <c:showSerName val="0"/>
          <c:showPercent val="0"/>
          <c:showBubbleSize val="0"/>
        </c:dLbls>
        <c:marker val="1"/>
        <c:smooth val="0"/>
        <c:axId val="108606976"/>
        <c:axId val="108608896"/>
      </c:lineChart>
      <c:dateAx>
        <c:axId val="108606976"/>
        <c:scaling>
          <c:orientation val="minMax"/>
        </c:scaling>
        <c:delete val="1"/>
        <c:axPos val="b"/>
        <c:numFmt formatCode="ge" sourceLinked="1"/>
        <c:majorTickMark val="none"/>
        <c:minorTickMark val="none"/>
        <c:tickLblPos val="none"/>
        <c:crossAx val="108608896"/>
        <c:crosses val="autoZero"/>
        <c:auto val="1"/>
        <c:lblOffset val="100"/>
        <c:baseTimeUnit val="years"/>
      </c:dateAx>
      <c:valAx>
        <c:axId val="108608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6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797.93</c:v>
                </c:pt>
                <c:pt idx="1">
                  <c:v>849.36</c:v>
                </c:pt>
                <c:pt idx="2">
                  <c:v>820.9</c:v>
                </c:pt>
                <c:pt idx="3">
                  <c:v>823.48</c:v>
                </c:pt>
                <c:pt idx="4">
                  <c:v>852.28</c:v>
                </c:pt>
              </c:numCache>
            </c:numRef>
          </c:val>
          <c:extLst xmlns:c16r2="http://schemas.microsoft.com/office/drawing/2015/06/chart">
            <c:ext xmlns:c16="http://schemas.microsoft.com/office/drawing/2014/chart" uri="{C3380CC4-5D6E-409C-BE32-E72D297353CC}">
              <c16:uniqueId val="{00000000-986E-4663-A7AF-C82A440AD8A1}"/>
            </c:ext>
          </c:extLst>
        </c:ser>
        <c:dLbls>
          <c:showLegendKey val="0"/>
          <c:showVal val="0"/>
          <c:showCatName val="0"/>
          <c:showSerName val="0"/>
          <c:showPercent val="0"/>
          <c:showBubbleSize val="0"/>
        </c:dLbls>
        <c:gapWidth val="150"/>
        <c:axId val="108644224"/>
        <c:axId val="10864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xmlns:c16r2="http://schemas.microsoft.com/office/drawing/2015/06/chart">
            <c:ext xmlns:c16="http://schemas.microsoft.com/office/drawing/2014/chart" uri="{C3380CC4-5D6E-409C-BE32-E72D297353CC}">
              <c16:uniqueId val="{00000001-986E-4663-A7AF-C82A440AD8A1}"/>
            </c:ext>
          </c:extLst>
        </c:ser>
        <c:dLbls>
          <c:showLegendKey val="0"/>
          <c:showVal val="0"/>
          <c:showCatName val="0"/>
          <c:showSerName val="0"/>
          <c:showPercent val="0"/>
          <c:showBubbleSize val="0"/>
        </c:dLbls>
        <c:marker val="1"/>
        <c:smooth val="0"/>
        <c:axId val="108644224"/>
        <c:axId val="108646400"/>
      </c:lineChart>
      <c:dateAx>
        <c:axId val="108644224"/>
        <c:scaling>
          <c:orientation val="minMax"/>
        </c:scaling>
        <c:delete val="1"/>
        <c:axPos val="b"/>
        <c:numFmt formatCode="ge" sourceLinked="1"/>
        <c:majorTickMark val="none"/>
        <c:minorTickMark val="none"/>
        <c:tickLblPos val="none"/>
        <c:crossAx val="108646400"/>
        <c:crosses val="autoZero"/>
        <c:auto val="1"/>
        <c:lblOffset val="100"/>
        <c:baseTimeUnit val="years"/>
      </c:dateAx>
      <c:valAx>
        <c:axId val="108646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6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98.5</c:v>
                </c:pt>
                <c:pt idx="1">
                  <c:v>87.6</c:v>
                </c:pt>
                <c:pt idx="2">
                  <c:v>92.69</c:v>
                </c:pt>
                <c:pt idx="3">
                  <c:v>94.31</c:v>
                </c:pt>
                <c:pt idx="4">
                  <c:v>89.56</c:v>
                </c:pt>
              </c:numCache>
            </c:numRef>
          </c:val>
          <c:extLst xmlns:c16r2="http://schemas.microsoft.com/office/drawing/2015/06/chart">
            <c:ext xmlns:c16="http://schemas.microsoft.com/office/drawing/2014/chart" uri="{C3380CC4-5D6E-409C-BE32-E72D297353CC}">
              <c16:uniqueId val="{00000000-11DA-4C72-843D-03C6D258169B}"/>
            </c:ext>
          </c:extLst>
        </c:ser>
        <c:dLbls>
          <c:showLegendKey val="0"/>
          <c:showVal val="0"/>
          <c:showCatName val="0"/>
          <c:showSerName val="0"/>
          <c:showPercent val="0"/>
          <c:showBubbleSize val="0"/>
        </c:dLbls>
        <c:gapWidth val="150"/>
        <c:axId val="108684032"/>
        <c:axId val="1086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xmlns:c16r2="http://schemas.microsoft.com/office/drawing/2015/06/chart">
            <c:ext xmlns:c16="http://schemas.microsoft.com/office/drawing/2014/chart" uri="{C3380CC4-5D6E-409C-BE32-E72D297353CC}">
              <c16:uniqueId val="{00000001-11DA-4C72-843D-03C6D258169B}"/>
            </c:ext>
          </c:extLst>
        </c:ser>
        <c:dLbls>
          <c:showLegendKey val="0"/>
          <c:showVal val="0"/>
          <c:showCatName val="0"/>
          <c:showSerName val="0"/>
          <c:showPercent val="0"/>
          <c:showBubbleSize val="0"/>
        </c:dLbls>
        <c:marker val="1"/>
        <c:smooth val="0"/>
        <c:axId val="108684032"/>
        <c:axId val="108685952"/>
      </c:lineChart>
      <c:dateAx>
        <c:axId val="108684032"/>
        <c:scaling>
          <c:orientation val="minMax"/>
        </c:scaling>
        <c:delete val="1"/>
        <c:axPos val="b"/>
        <c:numFmt formatCode="ge" sourceLinked="1"/>
        <c:majorTickMark val="none"/>
        <c:minorTickMark val="none"/>
        <c:tickLblPos val="none"/>
        <c:crossAx val="108685952"/>
        <c:crosses val="autoZero"/>
        <c:auto val="1"/>
        <c:lblOffset val="100"/>
        <c:baseTimeUnit val="years"/>
      </c:dateAx>
      <c:valAx>
        <c:axId val="1086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105.63</c:v>
                </c:pt>
                <c:pt idx="1">
                  <c:v>114.64</c:v>
                </c:pt>
                <c:pt idx="2">
                  <c:v>109.01</c:v>
                </c:pt>
                <c:pt idx="3">
                  <c:v>106.84</c:v>
                </c:pt>
                <c:pt idx="4">
                  <c:v>112.07</c:v>
                </c:pt>
              </c:numCache>
            </c:numRef>
          </c:val>
          <c:extLst xmlns:c16r2="http://schemas.microsoft.com/office/drawing/2015/06/chart">
            <c:ext xmlns:c16="http://schemas.microsoft.com/office/drawing/2014/chart" uri="{C3380CC4-5D6E-409C-BE32-E72D297353CC}">
              <c16:uniqueId val="{00000000-3A88-45EE-9D4F-19952861BF1F}"/>
            </c:ext>
          </c:extLst>
        </c:ser>
        <c:dLbls>
          <c:showLegendKey val="0"/>
          <c:showVal val="0"/>
          <c:showCatName val="0"/>
          <c:showSerName val="0"/>
          <c:showPercent val="0"/>
          <c:showBubbleSize val="0"/>
        </c:dLbls>
        <c:gapWidth val="150"/>
        <c:axId val="108712704"/>
        <c:axId val="10871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xmlns:c16r2="http://schemas.microsoft.com/office/drawing/2015/06/chart">
            <c:ext xmlns:c16="http://schemas.microsoft.com/office/drawing/2014/chart" uri="{C3380CC4-5D6E-409C-BE32-E72D297353CC}">
              <c16:uniqueId val="{00000001-3A88-45EE-9D4F-19952861BF1F}"/>
            </c:ext>
          </c:extLst>
        </c:ser>
        <c:dLbls>
          <c:showLegendKey val="0"/>
          <c:showVal val="0"/>
          <c:showCatName val="0"/>
          <c:showSerName val="0"/>
          <c:showPercent val="0"/>
          <c:showBubbleSize val="0"/>
        </c:dLbls>
        <c:marker val="1"/>
        <c:smooth val="0"/>
        <c:axId val="108712704"/>
        <c:axId val="108714624"/>
      </c:lineChart>
      <c:dateAx>
        <c:axId val="108712704"/>
        <c:scaling>
          <c:orientation val="minMax"/>
        </c:scaling>
        <c:delete val="1"/>
        <c:axPos val="b"/>
        <c:numFmt formatCode="ge" sourceLinked="1"/>
        <c:majorTickMark val="none"/>
        <c:minorTickMark val="none"/>
        <c:tickLblPos val="none"/>
        <c:crossAx val="108714624"/>
        <c:crosses val="autoZero"/>
        <c:auto val="1"/>
        <c:lblOffset val="100"/>
        <c:baseTimeUnit val="years"/>
      </c:dateAx>
      <c:valAx>
        <c:axId val="10871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9" t="str">
        <f>データ!H6</f>
        <v>山梨県　都留市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7" t="s">
        <v>116</v>
      </c>
      <c r="AE8" s="87"/>
      <c r="AF8" s="87"/>
      <c r="AG8" s="87"/>
      <c r="AH8" s="87"/>
      <c r="AI8" s="87"/>
      <c r="AJ8" s="87"/>
      <c r="AK8" s="5"/>
      <c r="AL8" s="74">
        <f>データ!$R$6</f>
        <v>31081</v>
      </c>
      <c r="AM8" s="74"/>
      <c r="AN8" s="74"/>
      <c r="AO8" s="74"/>
      <c r="AP8" s="74"/>
      <c r="AQ8" s="74"/>
      <c r="AR8" s="74"/>
      <c r="AS8" s="74"/>
      <c r="AT8" s="70">
        <f>データ!$S$6</f>
        <v>161.63</v>
      </c>
      <c r="AU8" s="71"/>
      <c r="AV8" s="71"/>
      <c r="AW8" s="71"/>
      <c r="AX8" s="71"/>
      <c r="AY8" s="71"/>
      <c r="AZ8" s="71"/>
      <c r="BA8" s="71"/>
      <c r="BB8" s="73">
        <f>データ!$T$6</f>
        <v>192.3</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x14ac:dyDescent="0.15">
      <c r="A10" s="2"/>
      <c r="B10" s="70" t="str">
        <f>データ!$N$6</f>
        <v>-</v>
      </c>
      <c r="C10" s="71"/>
      <c r="D10" s="71"/>
      <c r="E10" s="71"/>
      <c r="F10" s="71"/>
      <c r="G10" s="71"/>
      <c r="H10" s="71"/>
      <c r="I10" s="70">
        <f>データ!$O$6</f>
        <v>41.98</v>
      </c>
      <c r="J10" s="71"/>
      <c r="K10" s="71"/>
      <c r="L10" s="71"/>
      <c r="M10" s="71"/>
      <c r="N10" s="71"/>
      <c r="O10" s="72"/>
      <c r="P10" s="73">
        <f>データ!$P$6</f>
        <v>52.63</v>
      </c>
      <c r="Q10" s="73"/>
      <c r="R10" s="73"/>
      <c r="S10" s="73"/>
      <c r="T10" s="73"/>
      <c r="U10" s="73"/>
      <c r="V10" s="73"/>
      <c r="W10" s="74">
        <f>データ!$Q$6</f>
        <v>1512</v>
      </c>
      <c r="X10" s="74"/>
      <c r="Y10" s="74"/>
      <c r="Z10" s="74"/>
      <c r="AA10" s="74"/>
      <c r="AB10" s="74"/>
      <c r="AC10" s="74"/>
      <c r="AD10" s="2"/>
      <c r="AE10" s="2"/>
      <c r="AF10" s="2"/>
      <c r="AG10" s="2"/>
      <c r="AH10" s="5"/>
      <c r="AI10" s="5"/>
      <c r="AJ10" s="5"/>
      <c r="AK10" s="5"/>
      <c r="AL10" s="74">
        <f>データ!$U$6</f>
        <v>16149</v>
      </c>
      <c r="AM10" s="74"/>
      <c r="AN10" s="74"/>
      <c r="AO10" s="74"/>
      <c r="AP10" s="74"/>
      <c r="AQ10" s="74"/>
      <c r="AR10" s="74"/>
      <c r="AS10" s="74"/>
      <c r="AT10" s="70">
        <f>データ!$V$6</f>
        <v>12.3</v>
      </c>
      <c r="AU10" s="71"/>
      <c r="AV10" s="71"/>
      <c r="AW10" s="71"/>
      <c r="AX10" s="71"/>
      <c r="AY10" s="71"/>
      <c r="AZ10" s="71"/>
      <c r="BA10" s="71"/>
      <c r="BB10" s="73">
        <f>データ!$W$6</f>
        <v>1312.93</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192040</v>
      </c>
      <c r="D6" s="34">
        <f t="shared" si="3"/>
        <v>46</v>
      </c>
      <c r="E6" s="34">
        <f t="shared" si="3"/>
        <v>1</v>
      </c>
      <c r="F6" s="34">
        <f t="shared" si="3"/>
        <v>0</v>
      </c>
      <c r="G6" s="34">
        <f t="shared" si="3"/>
        <v>1</v>
      </c>
      <c r="H6" s="34" t="str">
        <f t="shared" si="3"/>
        <v>山梨県　都留市</v>
      </c>
      <c r="I6" s="34" t="str">
        <f t="shared" si="3"/>
        <v>法適用</v>
      </c>
      <c r="J6" s="34" t="str">
        <f t="shared" si="3"/>
        <v>水道事業</v>
      </c>
      <c r="K6" s="34" t="str">
        <f t="shared" si="3"/>
        <v>末端給水事業</v>
      </c>
      <c r="L6" s="34" t="str">
        <f t="shared" si="3"/>
        <v>A6</v>
      </c>
      <c r="M6" s="34">
        <f t="shared" si="3"/>
        <v>0</v>
      </c>
      <c r="N6" s="35" t="str">
        <f t="shared" si="3"/>
        <v>-</v>
      </c>
      <c r="O6" s="35">
        <f t="shared" si="3"/>
        <v>41.98</v>
      </c>
      <c r="P6" s="35">
        <f t="shared" si="3"/>
        <v>52.63</v>
      </c>
      <c r="Q6" s="35">
        <f t="shared" si="3"/>
        <v>1512</v>
      </c>
      <c r="R6" s="35">
        <f t="shared" si="3"/>
        <v>31081</v>
      </c>
      <c r="S6" s="35">
        <f t="shared" si="3"/>
        <v>161.63</v>
      </c>
      <c r="T6" s="35">
        <f t="shared" si="3"/>
        <v>192.3</v>
      </c>
      <c r="U6" s="35">
        <f t="shared" si="3"/>
        <v>16149</v>
      </c>
      <c r="V6" s="35">
        <f t="shared" si="3"/>
        <v>12.3</v>
      </c>
      <c r="W6" s="35">
        <f t="shared" si="3"/>
        <v>1312.93</v>
      </c>
      <c r="X6" s="36">
        <f>IF(X7="",NA(),X7)</f>
        <v>123.36</v>
      </c>
      <c r="Y6" s="36">
        <f t="shared" ref="Y6:AG6" si="4">IF(Y7="",NA(),Y7)</f>
        <v>111.53</v>
      </c>
      <c r="Z6" s="36">
        <f t="shared" si="4"/>
        <v>113.71</v>
      </c>
      <c r="AA6" s="36">
        <f t="shared" si="4"/>
        <v>113.1</v>
      </c>
      <c r="AB6" s="36">
        <f t="shared" si="4"/>
        <v>114.58</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508.61</v>
      </c>
      <c r="AU6" s="36">
        <f t="shared" ref="AU6:BC6" si="6">IF(AU7="",NA(),AU7)</f>
        <v>673.28</v>
      </c>
      <c r="AV6" s="36">
        <f t="shared" si="6"/>
        <v>633.13</v>
      </c>
      <c r="AW6" s="36">
        <f t="shared" si="6"/>
        <v>190.09</v>
      </c>
      <c r="AX6" s="36">
        <f t="shared" si="6"/>
        <v>205.7</v>
      </c>
      <c r="AY6" s="36">
        <f t="shared" si="6"/>
        <v>915.5</v>
      </c>
      <c r="AZ6" s="36">
        <f t="shared" si="6"/>
        <v>963.24</v>
      </c>
      <c r="BA6" s="36">
        <f t="shared" si="6"/>
        <v>381.53</v>
      </c>
      <c r="BB6" s="36">
        <f t="shared" si="6"/>
        <v>391.54</v>
      </c>
      <c r="BC6" s="36">
        <f t="shared" si="6"/>
        <v>384.34</v>
      </c>
      <c r="BD6" s="35" t="str">
        <f>IF(BD7="","",IF(BD7="-","【-】","【"&amp;SUBSTITUTE(TEXT(BD7,"#,##0.00"),"-","△")&amp;"】"))</f>
        <v>【262.87】</v>
      </c>
      <c r="BE6" s="36">
        <f>IF(BE7="",NA(),BE7)</f>
        <v>797.93</v>
      </c>
      <c r="BF6" s="36">
        <f t="shared" ref="BF6:BN6" si="7">IF(BF7="",NA(),BF7)</f>
        <v>849.36</v>
      </c>
      <c r="BG6" s="36">
        <f t="shared" si="7"/>
        <v>820.9</v>
      </c>
      <c r="BH6" s="36">
        <f t="shared" si="7"/>
        <v>823.48</v>
      </c>
      <c r="BI6" s="36">
        <f t="shared" si="7"/>
        <v>852.28</v>
      </c>
      <c r="BJ6" s="36">
        <f t="shared" si="7"/>
        <v>404.78</v>
      </c>
      <c r="BK6" s="36">
        <f t="shared" si="7"/>
        <v>400.38</v>
      </c>
      <c r="BL6" s="36">
        <f t="shared" si="7"/>
        <v>393.27</v>
      </c>
      <c r="BM6" s="36">
        <f t="shared" si="7"/>
        <v>386.97</v>
      </c>
      <c r="BN6" s="36">
        <f t="shared" si="7"/>
        <v>380.58</v>
      </c>
      <c r="BO6" s="35" t="str">
        <f>IF(BO7="","",IF(BO7="-","【-】","【"&amp;SUBSTITUTE(TEXT(BO7,"#,##0.00"),"-","△")&amp;"】"))</f>
        <v>【270.87】</v>
      </c>
      <c r="BP6" s="36">
        <f>IF(BP7="",NA(),BP7)</f>
        <v>98.5</v>
      </c>
      <c r="BQ6" s="36">
        <f t="shared" ref="BQ6:BY6" si="8">IF(BQ7="",NA(),BQ7)</f>
        <v>87.6</v>
      </c>
      <c r="BR6" s="36">
        <f t="shared" si="8"/>
        <v>92.69</v>
      </c>
      <c r="BS6" s="36">
        <f t="shared" si="8"/>
        <v>94.31</v>
      </c>
      <c r="BT6" s="36">
        <f t="shared" si="8"/>
        <v>89.56</v>
      </c>
      <c r="BU6" s="36">
        <f t="shared" si="8"/>
        <v>98.07</v>
      </c>
      <c r="BV6" s="36">
        <f t="shared" si="8"/>
        <v>96.56</v>
      </c>
      <c r="BW6" s="36">
        <f t="shared" si="8"/>
        <v>100.47</v>
      </c>
      <c r="BX6" s="36">
        <f t="shared" si="8"/>
        <v>101.72</v>
      </c>
      <c r="BY6" s="36">
        <f t="shared" si="8"/>
        <v>102.38</v>
      </c>
      <c r="BZ6" s="35" t="str">
        <f>IF(BZ7="","",IF(BZ7="-","【-】","【"&amp;SUBSTITUTE(TEXT(BZ7,"#,##0.00"),"-","△")&amp;"】"))</f>
        <v>【105.59】</v>
      </c>
      <c r="CA6" s="36">
        <f>IF(CA7="",NA(),CA7)</f>
        <v>105.63</v>
      </c>
      <c r="CB6" s="36">
        <f t="shared" ref="CB6:CJ6" si="9">IF(CB7="",NA(),CB7)</f>
        <v>114.64</v>
      </c>
      <c r="CC6" s="36">
        <f t="shared" si="9"/>
        <v>109.01</v>
      </c>
      <c r="CD6" s="36">
        <f t="shared" si="9"/>
        <v>106.84</v>
      </c>
      <c r="CE6" s="36">
        <f t="shared" si="9"/>
        <v>112.07</v>
      </c>
      <c r="CF6" s="36">
        <f t="shared" si="9"/>
        <v>172.26</v>
      </c>
      <c r="CG6" s="36">
        <f t="shared" si="9"/>
        <v>177.14</v>
      </c>
      <c r="CH6" s="36">
        <f t="shared" si="9"/>
        <v>169.82</v>
      </c>
      <c r="CI6" s="36">
        <f t="shared" si="9"/>
        <v>168.2</v>
      </c>
      <c r="CJ6" s="36">
        <f t="shared" si="9"/>
        <v>168.67</v>
      </c>
      <c r="CK6" s="35" t="str">
        <f>IF(CK7="","",IF(CK7="-","【-】","【"&amp;SUBSTITUTE(TEXT(CK7,"#,##0.00"),"-","△")&amp;"】"))</f>
        <v>【163.27】</v>
      </c>
      <c r="CL6" s="36">
        <f>IF(CL7="",NA(),CL7)</f>
        <v>45.41</v>
      </c>
      <c r="CM6" s="36">
        <f t="shared" ref="CM6:CU6" si="10">IF(CM7="",NA(),CM7)</f>
        <v>45.05</v>
      </c>
      <c r="CN6" s="36">
        <f t="shared" si="10"/>
        <v>43.92</v>
      </c>
      <c r="CO6" s="36">
        <f t="shared" si="10"/>
        <v>43.2</v>
      </c>
      <c r="CP6" s="36">
        <f t="shared" si="10"/>
        <v>42.8</v>
      </c>
      <c r="CQ6" s="36">
        <f t="shared" si="10"/>
        <v>55.68</v>
      </c>
      <c r="CR6" s="36">
        <f t="shared" si="10"/>
        <v>55.64</v>
      </c>
      <c r="CS6" s="36">
        <f t="shared" si="10"/>
        <v>55.13</v>
      </c>
      <c r="CT6" s="36">
        <f t="shared" si="10"/>
        <v>54.77</v>
      </c>
      <c r="CU6" s="36">
        <f t="shared" si="10"/>
        <v>54.92</v>
      </c>
      <c r="CV6" s="35" t="str">
        <f>IF(CV7="","",IF(CV7="-","【-】","【"&amp;SUBSTITUTE(TEXT(CV7,"#,##0.00"),"-","△")&amp;"】"))</f>
        <v>【59.94】</v>
      </c>
      <c r="CW6" s="36">
        <f>IF(CW7="",NA(),CW7)</f>
        <v>69.28</v>
      </c>
      <c r="CX6" s="36">
        <f t="shared" ref="CX6:DF6" si="11">IF(CX7="",NA(),CX7)</f>
        <v>66.83</v>
      </c>
      <c r="CY6" s="36">
        <f t="shared" si="11"/>
        <v>69.05</v>
      </c>
      <c r="CZ6" s="36">
        <f t="shared" si="11"/>
        <v>69.150000000000006</v>
      </c>
      <c r="DA6" s="36">
        <f t="shared" si="11"/>
        <v>66.59</v>
      </c>
      <c r="DB6" s="36">
        <f t="shared" si="11"/>
        <v>83.18</v>
      </c>
      <c r="DC6" s="36">
        <f t="shared" si="11"/>
        <v>83.09</v>
      </c>
      <c r="DD6" s="36">
        <f t="shared" si="11"/>
        <v>83</v>
      </c>
      <c r="DE6" s="36">
        <f t="shared" si="11"/>
        <v>82.89</v>
      </c>
      <c r="DF6" s="36">
        <f t="shared" si="11"/>
        <v>82.66</v>
      </c>
      <c r="DG6" s="35" t="str">
        <f>IF(DG7="","",IF(DG7="-","【-】","【"&amp;SUBSTITUTE(TEXT(DG7,"#,##0.00"),"-","△")&amp;"】"))</f>
        <v>【90.22】</v>
      </c>
      <c r="DH6" s="36">
        <f>IF(DH7="",NA(),DH7)</f>
        <v>37.64</v>
      </c>
      <c r="DI6" s="36">
        <f t="shared" ref="DI6:DQ6" si="12">IF(DI7="",NA(),DI7)</f>
        <v>38.81</v>
      </c>
      <c r="DJ6" s="36">
        <f t="shared" si="12"/>
        <v>40.33</v>
      </c>
      <c r="DK6" s="36">
        <f t="shared" si="12"/>
        <v>41.27</v>
      </c>
      <c r="DL6" s="36">
        <f t="shared" si="12"/>
        <v>42.25</v>
      </c>
      <c r="DM6" s="36">
        <f t="shared" si="12"/>
        <v>38.07</v>
      </c>
      <c r="DN6" s="36">
        <f t="shared" si="12"/>
        <v>39.06</v>
      </c>
      <c r="DO6" s="36">
        <f t="shared" si="12"/>
        <v>46.66</v>
      </c>
      <c r="DP6" s="36">
        <f t="shared" si="12"/>
        <v>47.46</v>
      </c>
      <c r="DQ6" s="36">
        <f t="shared" si="12"/>
        <v>48.49</v>
      </c>
      <c r="DR6" s="35" t="str">
        <f>IF(DR7="","",IF(DR7="-","【-】","【"&amp;SUBSTITUTE(TEXT(DR7,"#,##0.00"),"-","△")&amp;"】"))</f>
        <v>【47.91】</v>
      </c>
      <c r="DS6" s="36">
        <f>IF(DS7="",NA(),DS7)</f>
        <v>34.119999999999997</v>
      </c>
      <c r="DT6" s="36">
        <f t="shared" ref="DT6:EB6" si="13">IF(DT7="",NA(),DT7)</f>
        <v>34.090000000000003</v>
      </c>
      <c r="DU6" s="36">
        <f t="shared" si="13"/>
        <v>33.979999999999997</v>
      </c>
      <c r="DV6" s="36">
        <f t="shared" si="13"/>
        <v>30.78</v>
      </c>
      <c r="DW6" s="36">
        <f t="shared" si="13"/>
        <v>32.18</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2.0699999999999998</v>
      </c>
      <c r="EE6" s="36">
        <f t="shared" ref="EE6:EM6" si="14">IF(EE7="",NA(),EE7)</f>
        <v>1.62</v>
      </c>
      <c r="EF6" s="36">
        <f t="shared" si="14"/>
        <v>1.0900000000000001</v>
      </c>
      <c r="EG6" s="36">
        <f t="shared" si="14"/>
        <v>0.49</v>
      </c>
      <c r="EH6" s="36">
        <f t="shared" si="14"/>
        <v>7.0000000000000007E-2</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192040</v>
      </c>
      <c r="D7" s="38">
        <v>46</v>
      </c>
      <c r="E7" s="38">
        <v>1</v>
      </c>
      <c r="F7" s="38">
        <v>0</v>
      </c>
      <c r="G7" s="38">
        <v>1</v>
      </c>
      <c r="H7" s="38" t="s">
        <v>105</v>
      </c>
      <c r="I7" s="38" t="s">
        <v>106</v>
      </c>
      <c r="J7" s="38" t="s">
        <v>107</v>
      </c>
      <c r="K7" s="38" t="s">
        <v>108</v>
      </c>
      <c r="L7" s="38" t="s">
        <v>109</v>
      </c>
      <c r="M7" s="38"/>
      <c r="N7" s="39" t="s">
        <v>110</v>
      </c>
      <c r="O7" s="39">
        <v>41.98</v>
      </c>
      <c r="P7" s="39">
        <v>52.63</v>
      </c>
      <c r="Q7" s="39">
        <v>1512</v>
      </c>
      <c r="R7" s="39">
        <v>31081</v>
      </c>
      <c r="S7" s="39">
        <v>161.63</v>
      </c>
      <c r="T7" s="39">
        <v>192.3</v>
      </c>
      <c r="U7" s="39">
        <v>16149</v>
      </c>
      <c r="V7" s="39">
        <v>12.3</v>
      </c>
      <c r="W7" s="39">
        <v>1312.93</v>
      </c>
      <c r="X7" s="39">
        <v>123.36</v>
      </c>
      <c r="Y7" s="39">
        <v>111.53</v>
      </c>
      <c r="Z7" s="39">
        <v>113.71</v>
      </c>
      <c r="AA7" s="39">
        <v>113.1</v>
      </c>
      <c r="AB7" s="39">
        <v>114.58</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508.61</v>
      </c>
      <c r="AU7" s="39">
        <v>673.28</v>
      </c>
      <c r="AV7" s="39">
        <v>633.13</v>
      </c>
      <c r="AW7" s="39">
        <v>190.09</v>
      </c>
      <c r="AX7" s="39">
        <v>205.7</v>
      </c>
      <c r="AY7" s="39">
        <v>915.5</v>
      </c>
      <c r="AZ7" s="39">
        <v>963.24</v>
      </c>
      <c r="BA7" s="39">
        <v>381.53</v>
      </c>
      <c r="BB7" s="39">
        <v>391.54</v>
      </c>
      <c r="BC7" s="39">
        <v>384.34</v>
      </c>
      <c r="BD7" s="39">
        <v>262.87</v>
      </c>
      <c r="BE7" s="39">
        <v>797.93</v>
      </c>
      <c r="BF7" s="39">
        <v>849.36</v>
      </c>
      <c r="BG7" s="39">
        <v>820.9</v>
      </c>
      <c r="BH7" s="39">
        <v>823.48</v>
      </c>
      <c r="BI7" s="39">
        <v>852.28</v>
      </c>
      <c r="BJ7" s="39">
        <v>404.78</v>
      </c>
      <c r="BK7" s="39">
        <v>400.38</v>
      </c>
      <c r="BL7" s="39">
        <v>393.27</v>
      </c>
      <c r="BM7" s="39">
        <v>386.97</v>
      </c>
      <c r="BN7" s="39">
        <v>380.58</v>
      </c>
      <c r="BO7" s="39">
        <v>270.87</v>
      </c>
      <c r="BP7" s="39">
        <v>98.5</v>
      </c>
      <c r="BQ7" s="39">
        <v>87.6</v>
      </c>
      <c r="BR7" s="39">
        <v>92.69</v>
      </c>
      <c r="BS7" s="39">
        <v>94.31</v>
      </c>
      <c r="BT7" s="39">
        <v>89.56</v>
      </c>
      <c r="BU7" s="39">
        <v>98.07</v>
      </c>
      <c r="BV7" s="39">
        <v>96.56</v>
      </c>
      <c r="BW7" s="39">
        <v>100.47</v>
      </c>
      <c r="BX7" s="39">
        <v>101.72</v>
      </c>
      <c r="BY7" s="39">
        <v>102.38</v>
      </c>
      <c r="BZ7" s="39">
        <v>105.59</v>
      </c>
      <c r="CA7" s="39">
        <v>105.63</v>
      </c>
      <c r="CB7" s="39">
        <v>114.64</v>
      </c>
      <c r="CC7" s="39">
        <v>109.01</v>
      </c>
      <c r="CD7" s="39">
        <v>106.84</v>
      </c>
      <c r="CE7" s="39">
        <v>112.07</v>
      </c>
      <c r="CF7" s="39">
        <v>172.26</v>
      </c>
      <c r="CG7" s="39">
        <v>177.14</v>
      </c>
      <c r="CH7" s="39">
        <v>169.82</v>
      </c>
      <c r="CI7" s="39">
        <v>168.2</v>
      </c>
      <c r="CJ7" s="39">
        <v>168.67</v>
      </c>
      <c r="CK7" s="39">
        <v>163.27000000000001</v>
      </c>
      <c r="CL7" s="39">
        <v>45.41</v>
      </c>
      <c r="CM7" s="39">
        <v>45.05</v>
      </c>
      <c r="CN7" s="39">
        <v>43.92</v>
      </c>
      <c r="CO7" s="39">
        <v>43.2</v>
      </c>
      <c r="CP7" s="39">
        <v>42.8</v>
      </c>
      <c r="CQ7" s="39">
        <v>55.68</v>
      </c>
      <c r="CR7" s="39">
        <v>55.64</v>
      </c>
      <c r="CS7" s="39">
        <v>55.13</v>
      </c>
      <c r="CT7" s="39">
        <v>54.77</v>
      </c>
      <c r="CU7" s="39">
        <v>54.92</v>
      </c>
      <c r="CV7" s="39">
        <v>59.94</v>
      </c>
      <c r="CW7" s="39">
        <v>69.28</v>
      </c>
      <c r="CX7" s="39">
        <v>66.83</v>
      </c>
      <c r="CY7" s="39">
        <v>69.05</v>
      </c>
      <c r="CZ7" s="39">
        <v>69.150000000000006</v>
      </c>
      <c r="DA7" s="39">
        <v>66.59</v>
      </c>
      <c r="DB7" s="39">
        <v>83.18</v>
      </c>
      <c r="DC7" s="39">
        <v>83.09</v>
      </c>
      <c r="DD7" s="39">
        <v>83</v>
      </c>
      <c r="DE7" s="39">
        <v>82.89</v>
      </c>
      <c r="DF7" s="39">
        <v>82.66</v>
      </c>
      <c r="DG7" s="39">
        <v>90.22</v>
      </c>
      <c r="DH7" s="39">
        <v>37.64</v>
      </c>
      <c r="DI7" s="39">
        <v>38.81</v>
      </c>
      <c r="DJ7" s="39">
        <v>40.33</v>
      </c>
      <c r="DK7" s="39">
        <v>41.27</v>
      </c>
      <c r="DL7" s="39">
        <v>42.25</v>
      </c>
      <c r="DM7" s="39">
        <v>38.07</v>
      </c>
      <c r="DN7" s="39">
        <v>39.06</v>
      </c>
      <c r="DO7" s="39">
        <v>46.66</v>
      </c>
      <c r="DP7" s="39">
        <v>47.46</v>
      </c>
      <c r="DQ7" s="39">
        <v>48.49</v>
      </c>
      <c r="DR7" s="39">
        <v>47.91</v>
      </c>
      <c r="DS7" s="39">
        <v>34.119999999999997</v>
      </c>
      <c r="DT7" s="39">
        <v>34.090000000000003</v>
      </c>
      <c r="DU7" s="39">
        <v>33.979999999999997</v>
      </c>
      <c r="DV7" s="39">
        <v>30.78</v>
      </c>
      <c r="DW7" s="39">
        <v>32.18</v>
      </c>
      <c r="DX7" s="39">
        <v>7.73</v>
      </c>
      <c r="DY7" s="39">
        <v>8.8699999999999992</v>
      </c>
      <c r="DZ7" s="39">
        <v>9.85</v>
      </c>
      <c r="EA7" s="39">
        <v>9.7100000000000009</v>
      </c>
      <c r="EB7" s="39">
        <v>12.79</v>
      </c>
      <c r="EC7" s="39">
        <v>15</v>
      </c>
      <c r="ED7" s="39">
        <v>2.0699999999999998</v>
      </c>
      <c r="EE7" s="39">
        <v>1.62</v>
      </c>
      <c r="EF7" s="39">
        <v>1.0900000000000001</v>
      </c>
      <c r="EG7" s="39">
        <v>0.49</v>
      </c>
      <c r="EH7" s="39">
        <v>7.0000000000000007E-2</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2018-02-06T04:52:56Z</cp:lastPrinted>
  <dcterms:created xsi:type="dcterms:W3CDTF">2017-12-25T01:27:51Z</dcterms:created>
  <dcterms:modified xsi:type="dcterms:W3CDTF">2018-02-27T04:51:12Z</dcterms:modified>
</cp:coreProperties>
</file>