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19200" windowHeight="110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<sst xmlns="http://schemas.openxmlformats.org/spreadsheetml/2006/main" count="245" uniqueCount="126">
  <si>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</si>
  <si>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</si>
  <si>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</si>
  <si>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</si>
  <si>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</si>
  <si>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</si>
  <si>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</si>
  <si>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</si>
  <si>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</si>
  <si>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</si>
  <si>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</si>
  <si>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</si>
  <si>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</si>
  <si>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</si>
  <si>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</si>
  <si>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</si>
  <si>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</si>
  <si>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</si>
  <si>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</si>
  <si>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</si>
  <si>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</si>
  <si>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</si>
  <si>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</si>
  <si>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</si>
  <si>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</si>
  <si>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</si>
  <si>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</si>
  <si>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</si>
  <si>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</si>
  <si>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</si>
  <si>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</si>
  <si>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</si>
  <si>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</si>
  <si>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</si>
  <si>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</si>
  <si>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</si>
  <si>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</si>
  <si>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</si>
  <si>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</si>
  <si>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</si>
  <si>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</si>
  <si>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</si>
  <si>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</si>
  <si>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</si>
  <si>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</si>
  <si>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</si>
  <si>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</si>
  <si>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</si>
  <si>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</si>
  <si>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</si>
  <si>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</si>
  <si>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</si>
  <si>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</si>
  <si>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</si>
  <si>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</si>
  <si>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</si>
  <si>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</si>
  <si>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</si>
  <si>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</si>
  <si>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</si>
  <si>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</si>
  <si>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</si>
  <si>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</si>
  <si>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</si>
  <si>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</si>
  <si>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</si>
  <si>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</si>
  <si>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</si>
  <si>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</si>
  <si>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</si>
  <si>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</si>
  <si>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</si>
  <si>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</si>
  <si>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</si>
  <si>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</si>
  <si>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</si>
  <si>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</si>
  <si>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</si>
  <si>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</si>
  <si>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</si>
  <si>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</si>
  <si>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</si>
  <si>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</si>
  <si>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</si>
  <si>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</si>
  <si>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</si>
  <si>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</si>
  <si>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</si>
  <si>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</si>
  <si>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</si>
  <si>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</si>
  <si>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</si>
  <si>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</si>
  <si>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</si>
  <si>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</si>
  <si>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</si>
  <si>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</si>
  <si>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</si>
  <si>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</si>
  <si>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</si>
  <si>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</si>
  <si>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</si>
  <si>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</si>
  <si>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</si>
  <si>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</si>
  <si>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</si>
  <si>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</si>
  <si>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</si>
  <si>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</si>
  <si>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</si>
  <si>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富士吉田市</t>
  </si>
  <si>
    <t>法非適用</t>
  </si>
  <si>
    <t>下水道事業</t>
  </si>
  <si>
    <t>公共下水道</t>
  </si>
  <si>
    <t>Cc1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</si>
  <si>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</si>
  <si>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</si>
  <si>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</si>
  <si>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</si>
  <si>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</si>
  <si>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</si>
  <si>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</si>
  <si>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収益的収支比率については、各年度の平均が80％程度となっており100％に満たない状態が継続している。総収益に占める使用料以外の収入（他会計繰入金等）や総費用における負担金や人件費等の多寡により割合に変動が生じている状況である。H28年度はH27年度より収支比率が減少している。
　企業債残高対事業規模比率については、事業活動に対する企業債が過度に多い状況にないかをあらわしており、本市においては類似団体平均と同等の傾向を示している。また、比率については昨年度より低い値を示しており、引き続き計画的な起債の償還を行っていく必要がある。 
　経費回収率については、増加傾向を見せているが、全国平均および類似団体平均より低い状況であるため、更なる使用料の確保及び汚水処理経費の削減が必要である。
　汚水処理原価については、近年減少傾向であり類似団体と比較しても低い状況ではあるが、全国平均と比べると依然として高い状況となっているため、年間有収水量の増加等が望まれる。
　水洗化率について、本年度は類似団体より低く、また、全国平均と比べても低い状況である。処理区域内人口の水洗便所の設置人口の割合は年々増加傾向となっていたが、H27年度より減少したため、更なる普及を高め適切な汚水処理に努める必要がある。</t>
    <rPh sb="67" eb="68">
      <t>タ</t>
    </rPh>
    <rPh sb="68" eb="70">
      <t>カイケイ</t>
    </rPh>
    <rPh sb="70" eb="72">
      <t>クリイレ</t>
    </rPh>
    <rPh sb="72" eb="73">
      <t>キン</t>
    </rPh>
    <rPh sb="73" eb="74">
      <t>トウ</t>
    </rPh>
    <rPh sb="87" eb="90">
      <t>ジンケンヒ</t>
    </rPh>
    <rPh sb="117" eb="119">
      <t>ネンド</t>
    </rPh>
    <rPh sb="124" eb="125">
      <t>ド</t>
    </rPh>
    <rPh sb="227" eb="230">
      <t>サクネンド</t>
    </rPh>
    <rPh sb="232" eb="233">
      <t>ヒク</t>
    </rPh>
    <rPh sb="234" eb="235">
      <t>アタイ</t>
    </rPh>
    <rPh sb="242" eb="243">
      <t>ヒ</t>
    </rPh>
    <rPh sb="244" eb="245">
      <t>ツヅ</t>
    </rPh>
    <rPh sb="256" eb="257">
      <t>オコナ</t>
    </rPh>
    <rPh sb="261" eb="263">
      <t>ヒツヨウ</t>
    </rPh>
    <rPh sb="281" eb="283">
      <t>ゾウカ</t>
    </rPh>
    <rPh sb="283" eb="285">
      <t>ケイコウ</t>
    </rPh>
    <rPh sb="286" eb="287">
      <t>ミ</t>
    </rPh>
    <rPh sb="442" eb="445">
      <t>ホンネンド</t>
    </rPh>
    <rPh sb="452" eb="453">
      <t>ヒク</t>
    </rPh>
    <rPh sb="513" eb="515">
      <t>ネンド</t>
    </rPh>
    <rPh sb="517" eb="519">
      <t>ゲンショウ</t>
    </rPh>
    <phoneticPr fontId="7"/>
  </si>
  <si>
    <t xml:space="preserve">  収益的収支比率の向上、経費回収率の改善が求められるため、使用料収入の増加が特に重要である。そのため、下水道普及率の向上のための啓発活動や使用料徴収の強化にむけた取り組みの必要がある。　
　下水道アクションプラン等により効率的な投資を行い、維持管理費の削減や接続率の向上による有収水量を増加させる経営改善が重要である。
 また収支バランスのとれた事業運営や経営状況の明確化、さらに適正な使用料の検討が行えるよう、地方公営企業法の適用の推進を図っていくことが肝要である。</t>
    <rPh sb="59" eb="61">
      <t>コウジョウ</t>
    </rPh>
    <phoneticPr fontId="7"/>
  </si>
  <si>
    <t>非設置</t>
    <rPh sb="0" eb="1">
      <t>ヒ</t>
    </rPh>
    <rPh sb="1" eb="3">
      <t>セッチ</t>
    </rPh>
    <phoneticPr fontId="4"/>
  </si>
  <si>
    <t>　事業着手から40年、供用開始から30年を経過しているため、今後においては計画的な維持管理更新計画等を作成していく必要がある。</t>
    <rPh sb="1" eb="3">
      <t>ジギョウ</t>
    </rPh>
    <rPh sb="3" eb="5">
      <t>チャクシュ</t>
    </rPh>
    <rPh sb="9" eb="10">
      <t>ネン</t>
    </rPh>
    <rPh sb="11" eb="13">
      <t>キョウヨウ</t>
    </rPh>
    <rPh sb="13" eb="15">
      <t>カイシ</t>
    </rPh>
    <rPh sb="19" eb="20">
      <t>ネン</t>
    </rPh>
    <rPh sb="21" eb="23">
      <t>ケイカ</t>
    </rPh>
    <rPh sb="30" eb="32">
      <t>コンゴ</t>
    </rPh>
    <rPh sb="37" eb="40">
      <t>ケイカクテキ</t>
    </rPh>
    <rPh sb="41" eb="43">
      <t>イジ</t>
    </rPh>
    <rPh sb="43" eb="45">
      <t>カンリ</t>
    </rPh>
    <rPh sb="45" eb="47">
      <t>コウシン</t>
    </rPh>
    <rPh sb="47" eb="49">
      <t>ケイカク</t>
    </rPh>
    <rPh sb="49" eb="50">
      <t>トウ</t>
    </rPh>
    <rPh sb="51" eb="53">
      <t>サクセイ</t>
    </rPh>
    <rPh sb="57" eb="59">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</si>
</sst>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18" fillId="0" borderId="2" xfId="1" applyNumberFormat="1" applyFont="1" applyFill="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536256"/>
        <c:axId val="9353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0.19</c:v>
                </c:pt>
              </c:numCache>
            </c:numRef>
          </c:val>
          <c:smooth val="0"/>
        </c:ser>
        <c:dLbls>
          <c:showLegendKey val="0"/>
          <c:showVal val="0"/>
          <c:showCatName val="0"/>
          <c:showSerName val="0"/>
          <c:showPercent val="0"/>
          <c:showBubbleSize val="0"/>
        </c:dLbls>
        <c:marker val="1"/>
        <c:smooth val="0"/>
        <c:axId val="93536256"/>
        <c:axId val="93538176"/>
      </c:lineChart>
      <c:dateAx>
        <c:axId val="93536256"/>
        <c:scaling>
          <c:orientation val="minMax"/>
        </c:scaling>
        <c:delete val="1"/>
        <c:axPos val="b"/>
        <c:numFmt formatCode="ge" sourceLinked="1"/>
        <c:majorTickMark val="none"/>
        <c:minorTickMark val="none"/>
        <c:tickLblPos val="none"/>
        <c:crossAx val="93538176"/>
        <c:crosses val="autoZero"/>
        <c:auto val="1"/>
        <c:lblOffset val="100"/>
        <c:baseTimeUnit val="years"/>
      </c:dateAx>
      <c:valAx>
        <c:axId val="9353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3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773632"/>
        <c:axId val="9879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59.35</c:v>
                </c:pt>
              </c:numCache>
            </c:numRef>
          </c:val>
          <c:smooth val="0"/>
        </c:ser>
        <c:dLbls>
          <c:showLegendKey val="0"/>
          <c:showVal val="0"/>
          <c:showCatName val="0"/>
          <c:showSerName val="0"/>
          <c:showPercent val="0"/>
          <c:showBubbleSize val="0"/>
        </c:dLbls>
        <c:marker val="1"/>
        <c:smooth val="0"/>
        <c:axId val="98773632"/>
        <c:axId val="98792192"/>
      </c:lineChart>
      <c:dateAx>
        <c:axId val="98773632"/>
        <c:scaling>
          <c:orientation val="minMax"/>
        </c:scaling>
        <c:delete val="1"/>
        <c:axPos val="b"/>
        <c:numFmt formatCode="ge" sourceLinked="1"/>
        <c:majorTickMark val="none"/>
        <c:minorTickMark val="none"/>
        <c:tickLblPos val="none"/>
        <c:crossAx val="98792192"/>
        <c:crosses val="autoZero"/>
        <c:auto val="1"/>
        <c:lblOffset val="100"/>
        <c:baseTimeUnit val="years"/>
      </c:dateAx>
      <c:valAx>
        <c:axId val="9879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7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83.97</c:v>
                </c:pt>
                <c:pt idx="1">
                  <c:v>83.98</c:v>
                </c:pt>
                <c:pt idx="2">
                  <c:v>84.1</c:v>
                </c:pt>
                <c:pt idx="3">
                  <c:v>82.47</c:v>
                </c:pt>
                <c:pt idx="4">
                  <c:v>82.27</c:v>
                </c:pt>
              </c:numCache>
            </c:numRef>
          </c:val>
        </c:ser>
        <c:dLbls>
          <c:showLegendKey val="0"/>
          <c:showVal val="0"/>
          <c:showCatName val="0"/>
          <c:showSerName val="0"/>
          <c:showPercent val="0"/>
          <c:showBubbleSize val="0"/>
        </c:dLbls>
        <c:gapWidth val="150"/>
        <c:axId val="98834688"/>
        <c:axId val="9883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89.88</c:v>
                </c:pt>
              </c:numCache>
            </c:numRef>
          </c:val>
          <c:smooth val="0"/>
        </c:ser>
        <c:dLbls>
          <c:showLegendKey val="0"/>
          <c:showVal val="0"/>
          <c:showCatName val="0"/>
          <c:showSerName val="0"/>
          <c:showPercent val="0"/>
          <c:showBubbleSize val="0"/>
        </c:dLbls>
        <c:marker val="1"/>
        <c:smooth val="0"/>
        <c:axId val="98834688"/>
        <c:axId val="98836864"/>
      </c:lineChart>
      <c:dateAx>
        <c:axId val="98834688"/>
        <c:scaling>
          <c:orientation val="minMax"/>
        </c:scaling>
        <c:delete val="1"/>
        <c:axPos val="b"/>
        <c:numFmt formatCode="ge" sourceLinked="1"/>
        <c:majorTickMark val="none"/>
        <c:minorTickMark val="none"/>
        <c:tickLblPos val="none"/>
        <c:crossAx val="98836864"/>
        <c:crosses val="autoZero"/>
        <c:auto val="1"/>
        <c:lblOffset val="100"/>
        <c:baseTimeUnit val="years"/>
      </c:dateAx>
      <c:valAx>
        <c:axId val="9883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3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80.41</c:v>
                </c:pt>
                <c:pt idx="1">
                  <c:v>88.41</c:v>
                </c:pt>
                <c:pt idx="2">
                  <c:v>79.41</c:v>
                </c:pt>
                <c:pt idx="3">
                  <c:v>79.69</c:v>
                </c:pt>
                <c:pt idx="4">
                  <c:v>75.66</c:v>
                </c:pt>
              </c:numCache>
            </c:numRef>
          </c:val>
        </c:ser>
        <c:dLbls>
          <c:showLegendKey val="0"/>
          <c:showVal val="0"/>
          <c:showCatName val="0"/>
          <c:showSerName val="0"/>
          <c:showPercent val="0"/>
          <c:showBubbleSize val="0"/>
        </c:dLbls>
        <c:gapWidth val="150"/>
        <c:axId val="93570944"/>
        <c:axId val="9357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570944"/>
        <c:axId val="93573120"/>
      </c:lineChart>
      <c:dateAx>
        <c:axId val="93570944"/>
        <c:scaling>
          <c:orientation val="minMax"/>
        </c:scaling>
        <c:delete val="1"/>
        <c:axPos val="b"/>
        <c:numFmt formatCode="ge" sourceLinked="1"/>
        <c:majorTickMark val="none"/>
        <c:minorTickMark val="none"/>
        <c:tickLblPos val="none"/>
        <c:crossAx val="93573120"/>
        <c:crosses val="autoZero"/>
        <c:auto val="1"/>
        <c:lblOffset val="100"/>
        <c:baseTimeUnit val="years"/>
      </c:dateAx>
      <c:valAx>
        <c:axId val="9357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7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681664"/>
        <c:axId val="8568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681664"/>
        <c:axId val="85683584"/>
      </c:lineChart>
      <c:dateAx>
        <c:axId val="85681664"/>
        <c:scaling>
          <c:orientation val="minMax"/>
        </c:scaling>
        <c:delete val="1"/>
        <c:axPos val="b"/>
        <c:numFmt formatCode="ge" sourceLinked="1"/>
        <c:majorTickMark val="none"/>
        <c:minorTickMark val="none"/>
        <c:tickLblPos val="none"/>
        <c:crossAx val="85683584"/>
        <c:crosses val="autoZero"/>
        <c:auto val="1"/>
        <c:lblOffset val="100"/>
        <c:baseTimeUnit val="years"/>
      </c:dateAx>
      <c:valAx>
        <c:axId val="8568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8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471872"/>
        <c:axId val="9347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471872"/>
        <c:axId val="93473792"/>
      </c:lineChart>
      <c:dateAx>
        <c:axId val="93471872"/>
        <c:scaling>
          <c:orientation val="minMax"/>
        </c:scaling>
        <c:delete val="1"/>
        <c:axPos val="b"/>
        <c:numFmt formatCode="ge" sourceLinked="1"/>
        <c:majorTickMark val="none"/>
        <c:minorTickMark val="none"/>
        <c:tickLblPos val="none"/>
        <c:crossAx val="93473792"/>
        <c:crosses val="autoZero"/>
        <c:auto val="1"/>
        <c:lblOffset val="100"/>
        <c:baseTimeUnit val="years"/>
      </c:dateAx>
      <c:valAx>
        <c:axId val="9347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7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548352"/>
        <c:axId val="9855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548352"/>
        <c:axId val="98554624"/>
      </c:lineChart>
      <c:dateAx>
        <c:axId val="98548352"/>
        <c:scaling>
          <c:orientation val="minMax"/>
        </c:scaling>
        <c:delete val="1"/>
        <c:axPos val="b"/>
        <c:numFmt formatCode="ge" sourceLinked="1"/>
        <c:majorTickMark val="none"/>
        <c:minorTickMark val="none"/>
        <c:tickLblPos val="none"/>
        <c:crossAx val="98554624"/>
        <c:crosses val="autoZero"/>
        <c:auto val="1"/>
        <c:lblOffset val="100"/>
        <c:baseTimeUnit val="years"/>
      </c:dateAx>
      <c:valAx>
        <c:axId val="9855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4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593408"/>
        <c:axId val="9859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593408"/>
        <c:axId val="98595584"/>
      </c:lineChart>
      <c:dateAx>
        <c:axId val="98593408"/>
        <c:scaling>
          <c:orientation val="minMax"/>
        </c:scaling>
        <c:delete val="1"/>
        <c:axPos val="b"/>
        <c:numFmt formatCode="ge" sourceLinked="1"/>
        <c:majorTickMark val="none"/>
        <c:minorTickMark val="none"/>
        <c:tickLblPos val="none"/>
        <c:crossAx val="98595584"/>
        <c:crosses val="autoZero"/>
        <c:auto val="1"/>
        <c:lblOffset val="100"/>
        <c:baseTimeUnit val="years"/>
      </c:dateAx>
      <c:valAx>
        <c:axId val="9859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9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1105.6199999999999</c:v>
                </c:pt>
                <c:pt idx="1">
                  <c:v>1062.19</c:v>
                </c:pt>
                <c:pt idx="2">
                  <c:v>778.16</c:v>
                </c:pt>
                <c:pt idx="3">
                  <c:v>805.92</c:v>
                </c:pt>
                <c:pt idx="4">
                  <c:v>468.15</c:v>
                </c:pt>
              </c:numCache>
            </c:numRef>
          </c:val>
        </c:ser>
        <c:dLbls>
          <c:showLegendKey val="0"/>
          <c:showVal val="0"/>
          <c:showCatName val="0"/>
          <c:showSerName val="0"/>
          <c:showPercent val="0"/>
          <c:showBubbleSize val="0"/>
        </c:dLbls>
        <c:gapWidth val="150"/>
        <c:axId val="98613504"/>
        <c:axId val="9863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716.96</c:v>
                </c:pt>
              </c:numCache>
            </c:numRef>
          </c:val>
          <c:smooth val="0"/>
        </c:ser>
        <c:dLbls>
          <c:showLegendKey val="0"/>
          <c:showVal val="0"/>
          <c:showCatName val="0"/>
          <c:showSerName val="0"/>
          <c:showPercent val="0"/>
          <c:showBubbleSize val="0"/>
        </c:dLbls>
        <c:marker val="1"/>
        <c:smooth val="0"/>
        <c:axId val="98613504"/>
        <c:axId val="98632064"/>
      </c:lineChart>
      <c:dateAx>
        <c:axId val="98613504"/>
        <c:scaling>
          <c:orientation val="minMax"/>
        </c:scaling>
        <c:delete val="1"/>
        <c:axPos val="b"/>
        <c:numFmt formatCode="ge" sourceLinked="1"/>
        <c:majorTickMark val="none"/>
        <c:minorTickMark val="none"/>
        <c:tickLblPos val="none"/>
        <c:crossAx val="98632064"/>
        <c:crosses val="autoZero"/>
        <c:auto val="1"/>
        <c:lblOffset val="100"/>
        <c:baseTimeUnit val="years"/>
      </c:dateAx>
      <c:valAx>
        <c:axId val="9863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1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50.42</c:v>
                </c:pt>
                <c:pt idx="1">
                  <c:v>56.95</c:v>
                </c:pt>
                <c:pt idx="2">
                  <c:v>55.36</c:v>
                </c:pt>
                <c:pt idx="3">
                  <c:v>57.64</c:v>
                </c:pt>
                <c:pt idx="4">
                  <c:v>70.81</c:v>
                </c:pt>
              </c:numCache>
            </c:numRef>
          </c:val>
        </c:ser>
        <c:dLbls>
          <c:showLegendKey val="0"/>
          <c:showVal val="0"/>
          <c:showCatName val="0"/>
          <c:showSerName val="0"/>
          <c:showPercent val="0"/>
          <c:showBubbleSize val="0"/>
        </c:dLbls>
        <c:gapWidth val="150"/>
        <c:axId val="98660736"/>
        <c:axId val="9866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88.09</c:v>
                </c:pt>
              </c:numCache>
            </c:numRef>
          </c:val>
          <c:smooth val="0"/>
        </c:ser>
        <c:dLbls>
          <c:showLegendKey val="0"/>
          <c:showVal val="0"/>
          <c:showCatName val="0"/>
          <c:showSerName val="0"/>
          <c:showPercent val="0"/>
          <c:showBubbleSize val="0"/>
        </c:dLbls>
        <c:marker val="1"/>
        <c:smooth val="0"/>
        <c:axId val="98660736"/>
        <c:axId val="98662656"/>
      </c:lineChart>
      <c:dateAx>
        <c:axId val="98660736"/>
        <c:scaling>
          <c:orientation val="minMax"/>
        </c:scaling>
        <c:delete val="1"/>
        <c:axPos val="b"/>
        <c:numFmt formatCode="ge" sourceLinked="1"/>
        <c:majorTickMark val="none"/>
        <c:minorTickMark val="none"/>
        <c:tickLblPos val="none"/>
        <c:crossAx val="98662656"/>
        <c:crosses val="autoZero"/>
        <c:auto val="1"/>
        <c:lblOffset val="100"/>
        <c:baseTimeUnit val="years"/>
      </c:dateAx>
      <c:valAx>
        <c:axId val="9866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6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215.86</c:v>
                </c:pt>
                <c:pt idx="1">
                  <c:v>196.79</c:v>
                </c:pt>
                <c:pt idx="2">
                  <c:v>198.07</c:v>
                </c:pt>
                <c:pt idx="3">
                  <c:v>196.45</c:v>
                </c:pt>
                <c:pt idx="4">
                  <c:v>150.21</c:v>
                </c:pt>
              </c:numCache>
            </c:numRef>
          </c:val>
        </c:ser>
        <c:dLbls>
          <c:showLegendKey val="0"/>
          <c:showVal val="0"/>
          <c:showCatName val="0"/>
          <c:showSerName val="0"/>
          <c:showPercent val="0"/>
          <c:showBubbleSize val="0"/>
        </c:dLbls>
        <c:gapWidth val="150"/>
        <c:axId val="98688000"/>
        <c:axId val="9869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181.8</c:v>
                </c:pt>
              </c:numCache>
            </c:numRef>
          </c:val>
          <c:smooth val="0"/>
        </c:ser>
        <c:dLbls>
          <c:showLegendKey val="0"/>
          <c:showVal val="0"/>
          <c:showCatName val="0"/>
          <c:showSerName val="0"/>
          <c:showPercent val="0"/>
          <c:showBubbleSize val="0"/>
        </c:dLbls>
        <c:marker val="1"/>
        <c:smooth val="0"/>
        <c:axId val="98688000"/>
        <c:axId val="98694272"/>
      </c:lineChart>
      <c:dateAx>
        <c:axId val="98688000"/>
        <c:scaling>
          <c:orientation val="minMax"/>
        </c:scaling>
        <c:delete val="1"/>
        <c:axPos val="b"/>
        <c:numFmt formatCode="ge" sourceLinked="1"/>
        <c:majorTickMark val="none"/>
        <c:minorTickMark val="none"/>
        <c:tickLblPos val="none"/>
        <c:crossAx val="98694272"/>
        <c:crosses val="autoZero"/>
        <c:auto val="1"/>
        <c:lblOffset val="100"/>
        <c:baseTimeUnit val="years"/>
      </c:dateAx>
      <c:valAx>
        <c:axId val="9869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8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山梨県　富士吉田市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Cc1</v>
      </c>
      <c r="X8" s="48"/>
      <c r="Y8" s="48"/>
      <c r="Z8" s="48"/>
      <c r="AA8" s="48"/>
      <c r="AB8" s="48"/>
      <c r="AC8" s="48"/>
      <c r="AD8" s="49" t="s">
        <v>124</v>
      </c>
      <c r="AE8" s="49"/>
      <c r="AF8" s="49"/>
      <c r="AG8" s="49"/>
      <c r="AH8" s="49"/>
      <c r="AI8" s="49"/>
      <c r="AJ8" s="49"/>
      <c r="AK8" s="4"/>
      <c r="AL8" s="50">
        <f>データ!S6</f>
        <v>50046</v>
      </c>
      <c r="AM8" s="50"/>
      <c r="AN8" s="50"/>
      <c r="AO8" s="50"/>
      <c r="AP8" s="50"/>
      <c r="AQ8" s="50"/>
      <c r="AR8" s="50"/>
      <c r="AS8" s="50"/>
      <c r="AT8" s="45">
        <f>データ!T6</f>
        <v>121.74</v>
      </c>
      <c r="AU8" s="45"/>
      <c r="AV8" s="45"/>
      <c r="AW8" s="45"/>
      <c r="AX8" s="45"/>
      <c r="AY8" s="45"/>
      <c r="AZ8" s="45"/>
      <c r="BA8" s="45"/>
      <c r="BB8" s="45">
        <f>データ!U6</f>
        <v>411.09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40.15</v>
      </c>
      <c r="Q10" s="45"/>
      <c r="R10" s="45"/>
      <c r="S10" s="45"/>
      <c r="T10" s="45"/>
      <c r="U10" s="45"/>
      <c r="V10" s="45"/>
      <c r="W10" s="45">
        <f>データ!Q6</f>
        <v>100</v>
      </c>
      <c r="X10" s="45"/>
      <c r="Y10" s="45"/>
      <c r="Z10" s="45"/>
      <c r="AA10" s="45"/>
      <c r="AB10" s="45"/>
      <c r="AC10" s="45"/>
      <c r="AD10" s="50">
        <f>データ!R6</f>
        <v>1780</v>
      </c>
      <c r="AE10" s="50"/>
      <c r="AF10" s="50"/>
      <c r="AG10" s="50"/>
      <c r="AH10" s="50"/>
      <c r="AI10" s="50"/>
      <c r="AJ10" s="50"/>
      <c r="AK10" s="2"/>
      <c r="AL10" s="50">
        <f>データ!V6</f>
        <v>19989</v>
      </c>
      <c r="AM10" s="50"/>
      <c r="AN10" s="50"/>
      <c r="AO10" s="50"/>
      <c r="AP10" s="50"/>
      <c r="AQ10" s="50"/>
      <c r="AR10" s="50"/>
      <c r="AS10" s="50"/>
      <c r="AT10" s="45">
        <f>データ!W6</f>
        <v>6.1</v>
      </c>
      <c r="AU10" s="45"/>
      <c r="AV10" s="45"/>
      <c r="AW10" s="45"/>
      <c r="AX10" s="45"/>
      <c r="AY10" s="45"/>
      <c r="AZ10" s="45"/>
      <c r="BA10" s="45"/>
      <c r="BB10" s="45">
        <f>データ!X6</f>
        <v>3276.89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125</v>
      </c>
      <c r="BM47" s="77"/>
      <c r="BN47" s="77"/>
      <c r="BO47" s="77"/>
      <c r="BP47" s="77"/>
      <c r="BQ47" s="77"/>
      <c r="BR47" s="77"/>
      <c r="BS47" s="77"/>
      <c r="BT47" s="77"/>
      <c r="BU47" s="77"/>
      <c r="BV47" s="77"/>
      <c r="BW47" s="77"/>
      <c r="BX47" s="77"/>
      <c r="BY47" s="77"/>
      <c r="BZ47" s="7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192023</v>
      </c>
      <c r="D6" s="33">
        <f t="shared" si="3"/>
        <v>47</v>
      </c>
      <c r="E6" s="33">
        <f t="shared" si="3"/>
        <v>17</v>
      </c>
      <c r="F6" s="33">
        <f t="shared" si="3"/>
        <v>1</v>
      </c>
      <c r="G6" s="33">
        <f t="shared" si="3"/>
        <v>0</v>
      </c>
      <c r="H6" s="33" t="str">
        <f t="shared" si="3"/>
        <v>山梨県　富士吉田市</v>
      </c>
      <c r="I6" s="33" t="str">
        <f t="shared" si="3"/>
        <v>法非適用</v>
      </c>
      <c r="J6" s="33" t="str">
        <f t="shared" si="3"/>
        <v>下水道事業</v>
      </c>
      <c r="K6" s="33" t="str">
        <f t="shared" si="3"/>
        <v>公共下水道</v>
      </c>
      <c r="L6" s="33" t="str">
        <f t="shared" si="3"/>
        <v>Cc1</v>
      </c>
      <c r="M6" s="33">
        <f t="shared" si="3"/>
        <v>0</v>
      </c>
      <c r="N6" s="34" t="str">
        <f t="shared" si="3"/>
        <v>-</v>
      </c>
      <c r="O6" s="34" t="str">
        <f t="shared" si="3"/>
        <v>該当数値なし</v>
      </c>
      <c r="P6" s="34">
        <f t="shared" si="3"/>
        <v>40.15</v>
      </c>
      <c r="Q6" s="34">
        <f t="shared" si="3"/>
        <v>100</v>
      </c>
      <c r="R6" s="34">
        <f t="shared" si="3"/>
        <v>1780</v>
      </c>
      <c r="S6" s="34">
        <f t="shared" si="3"/>
        <v>50046</v>
      </c>
      <c r="T6" s="34">
        <f t="shared" si="3"/>
        <v>121.74</v>
      </c>
      <c r="U6" s="34">
        <f t="shared" si="3"/>
        <v>411.09</v>
      </c>
      <c r="V6" s="34">
        <f t="shared" si="3"/>
        <v>19989</v>
      </c>
      <c r="W6" s="34">
        <f t="shared" si="3"/>
        <v>6.1</v>
      </c>
      <c r="X6" s="34">
        <f t="shared" si="3"/>
        <v>3276.89</v>
      </c>
      <c r="Y6" s="35">
        <f>IF(Y7="",NA(),Y7)</f>
        <v>80.41</v>
      </c>
      <c r="Z6" s="35">
        <f t="shared" ref="Z6:AH6" si="4">IF(Z7="",NA(),Z7)</f>
        <v>88.41</v>
      </c>
      <c r="AA6" s="35">
        <f t="shared" si="4"/>
        <v>79.41</v>
      </c>
      <c r="AB6" s="35">
        <f t="shared" si="4"/>
        <v>79.69</v>
      </c>
      <c r="AC6" s="35">
        <f t="shared" si="4"/>
        <v>75.66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1105.6199999999999</v>
      </c>
      <c r="BG6" s="35">
        <f t="shared" ref="BG6:BO6" si="7">IF(BG7="",NA(),BG7)</f>
        <v>1062.19</v>
      </c>
      <c r="BH6" s="35">
        <f t="shared" si="7"/>
        <v>778.16</v>
      </c>
      <c r="BI6" s="35">
        <f t="shared" si="7"/>
        <v>805.92</v>
      </c>
      <c r="BJ6" s="35">
        <f t="shared" si="7"/>
        <v>468.15</v>
      </c>
      <c r="BK6" s="35">
        <f t="shared" si="7"/>
        <v>1273.52</v>
      </c>
      <c r="BL6" s="35">
        <f t="shared" si="7"/>
        <v>1209.95</v>
      </c>
      <c r="BM6" s="35">
        <f t="shared" si="7"/>
        <v>1136.5</v>
      </c>
      <c r="BN6" s="35">
        <f t="shared" si="7"/>
        <v>1118.56</v>
      </c>
      <c r="BO6" s="35">
        <f t="shared" si="7"/>
        <v>716.96</v>
      </c>
      <c r="BP6" s="34" t="str">
        <f>IF(BP7="","",IF(BP7="-","【-】","【"&amp;SUBSTITUTE(TEXT(BP7,"#,##0.00"),"-","△")&amp;"】"))</f>
        <v>【728.30】</v>
      </c>
      <c r="BQ6" s="35">
        <f>IF(BQ7="",NA(),BQ7)</f>
        <v>50.42</v>
      </c>
      <c r="BR6" s="35">
        <f t="shared" ref="BR6:BZ6" si="8">IF(BR7="",NA(),BR7)</f>
        <v>56.95</v>
      </c>
      <c r="BS6" s="35">
        <f t="shared" si="8"/>
        <v>55.36</v>
      </c>
      <c r="BT6" s="35">
        <f t="shared" si="8"/>
        <v>57.64</v>
      </c>
      <c r="BU6" s="35">
        <f t="shared" si="8"/>
        <v>70.81</v>
      </c>
      <c r="BV6" s="35">
        <f t="shared" si="8"/>
        <v>67.849999999999994</v>
      </c>
      <c r="BW6" s="35">
        <f t="shared" si="8"/>
        <v>69.48</v>
      </c>
      <c r="BX6" s="35">
        <f t="shared" si="8"/>
        <v>71.650000000000006</v>
      </c>
      <c r="BY6" s="35">
        <f t="shared" si="8"/>
        <v>72.33</v>
      </c>
      <c r="BZ6" s="35">
        <f t="shared" si="8"/>
        <v>88.09</v>
      </c>
      <c r="CA6" s="34" t="str">
        <f>IF(CA7="","",IF(CA7="-","【-】","【"&amp;SUBSTITUTE(TEXT(CA7,"#,##0.00"),"-","△")&amp;"】"))</f>
        <v>【100.04】</v>
      </c>
      <c r="CB6" s="35">
        <f>IF(CB7="",NA(),CB7)</f>
        <v>215.86</v>
      </c>
      <c r="CC6" s="35">
        <f t="shared" ref="CC6:CK6" si="9">IF(CC7="",NA(),CC7)</f>
        <v>196.79</v>
      </c>
      <c r="CD6" s="35">
        <f t="shared" si="9"/>
        <v>198.07</v>
      </c>
      <c r="CE6" s="35">
        <f t="shared" si="9"/>
        <v>196.45</v>
      </c>
      <c r="CF6" s="35">
        <f t="shared" si="9"/>
        <v>150.21</v>
      </c>
      <c r="CG6" s="35">
        <f t="shared" si="9"/>
        <v>224.94</v>
      </c>
      <c r="CH6" s="35">
        <f t="shared" si="9"/>
        <v>220.67</v>
      </c>
      <c r="CI6" s="35">
        <f t="shared" si="9"/>
        <v>217.82</v>
      </c>
      <c r="CJ6" s="35">
        <f t="shared" si="9"/>
        <v>215.28</v>
      </c>
      <c r="CK6" s="35">
        <f t="shared" si="9"/>
        <v>181.8</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55.81</v>
      </c>
      <c r="CT6" s="35">
        <f t="shared" si="10"/>
        <v>54.44</v>
      </c>
      <c r="CU6" s="35">
        <f t="shared" si="10"/>
        <v>54.67</v>
      </c>
      <c r="CV6" s="35">
        <f t="shared" si="10"/>
        <v>59.35</v>
      </c>
      <c r="CW6" s="34" t="str">
        <f>IF(CW7="","",IF(CW7="-","【-】","【"&amp;SUBSTITUTE(TEXT(CW7,"#,##0.00"),"-","△")&amp;"】"))</f>
        <v>【60.09】</v>
      </c>
      <c r="CX6" s="35">
        <f>IF(CX7="",NA(),CX7)</f>
        <v>83.97</v>
      </c>
      <c r="CY6" s="35">
        <f t="shared" ref="CY6:DG6" si="11">IF(CY7="",NA(),CY7)</f>
        <v>83.98</v>
      </c>
      <c r="CZ6" s="35">
        <f t="shared" si="11"/>
        <v>84.1</v>
      </c>
      <c r="DA6" s="35">
        <f t="shared" si="11"/>
        <v>82.47</v>
      </c>
      <c r="DB6" s="35">
        <f t="shared" si="11"/>
        <v>82.27</v>
      </c>
      <c r="DC6" s="35">
        <f t="shared" si="11"/>
        <v>84.12</v>
      </c>
      <c r="DD6" s="35">
        <f t="shared" si="11"/>
        <v>84.41</v>
      </c>
      <c r="DE6" s="35">
        <f t="shared" si="11"/>
        <v>84.2</v>
      </c>
      <c r="DF6" s="35">
        <f t="shared" si="11"/>
        <v>83.8</v>
      </c>
      <c r="DG6" s="35">
        <f t="shared" si="11"/>
        <v>89.88</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0.19</v>
      </c>
      <c r="EO6" s="34" t="str">
        <f>IF(EO7="","",IF(EO7="-","【-】","【"&amp;SUBSTITUTE(TEXT(EO7,"#,##0.00"),"-","△")&amp;"】"))</f>
        <v>【0.27】</v>
      </c>
    </row>
    <row r="7" spans="1:145" s="36" customFormat="1" x14ac:dyDescent="0.15">
      <c r="A7" s="28"/>
      <c r="B7" s="37">
        <v>2016</v>
      </c>
      <c r="C7" s="37">
        <v>192023</v>
      </c>
      <c r="D7" s="37">
        <v>47</v>
      </c>
      <c r="E7" s="37">
        <v>17</v>
      </c>
      <c r="F7" s="37">
        <v>1</v>
      </c>
      <c r="G7" s="37">
        <v>0</v>
      </c>
      <c r="H7" s="37" t="s">
        <v>110</v>
      </c>
      <c r="I7" s="37" t="s">
        <v>111</v>
      </c>
      <c r="J7" s="37" t="s">
        <v>112</v>
      </c>
      <c r="K7" s="37" t="s">
        <v>113</v>
      </c>
      <c r="L7" s="37" t="s">
        <v>114</v>
      </c>
      <c r="M7" s="37"/>
      <c r="N7" s="38" t="s">
        <v>115</v>
      </c>
      <c r="O7" s="38" t="s">
        <v>116</v>
      </c>
      <c r="P7" s="38">
        <v>40.15</v>
      </c>
      <c r="Q7" s="38">
        <v>100</v>
      </c>
      <c r="R7" s="38">
        <v>1780</v>
      </c>
      <c r="S7" s="38">
        <v>50046</v>
      </c>
      <c r="T7" s="38">
        <v>121.74</v>
      </c>
      <c r="U7" s="38">
        <v>411.09</v>
      </c>
      <c r="V7" s="38">
        <v>19989</v>
      </c>
      <c r="W7" s="38">
        <v>6.1</v>
      </c>
      <c r="X7" s="38">
        <v>3276.89</v>
      </c>
      <c r="Y7" s="38">
        <v>80.41</v>
      </c>
      <c r="Z7" s="38">
        <v>88.41</v>
      </c>
      <c r="AA7" s="38">
        <v>79.41</v>
      </c>
      <c r="AB7" s="38">
        <v>79.69</v>
      </c>
      <c r="AC7" s="38">
        <v>75.66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1105.6199999999999</v>
      </c>
      <c r="BG7" s="38">
        <v>1062.19</v>
      </c>
      <c r="BH7" s="38">
        <v>778.16</v>
      </c>
      <c r="BI7" s="38">
        <v>805.92</v>
      </c>
      <c r="BJ7" s="38">
        <v>468.15</v>
      </c>
      <c r="BK7" s="38">
        <v>1273.52</v>
      </c>
      <c r="BL7" s="38">
        <v>1209.95</v>
      </c>
      <c r="BM7" s="38">
        <v>1136.5</v>
      </c>
      <c r="BN7" s="38">
        <v>1118.56</v>
      </c>
      <c r="BO7" s="38">
        <v>716.96</v>
      </c>
      <c r="BP7" s="38">
        <v>728.3</v>
      </c>
      <c r="BQ7" s="38">
        <v>50.42</v>
      </c>
      <c r="BR7" s="38">
        <v>56.95</v>
      </c>
      <c r="BS7" s="38">
        <v>55.36</v>
      </c>
      <c r="BT7" s="38">
        <v>57.64</v>
      </c>
      <c r="BU7" s="38">
        <v>70.81</v>
      </c>
      <c r="BV7" s="38">
        <v>67.849999999999994</v>
      </c>
      <c r="BW7" s="38">
        <v>69.48</v>
      </c>
      <c r="BX7" s="38">
        <v>71.650000000000006</v>
      </c>
      <c r="BY7" s="38">
        <v>72.33</v>
      </c>
      <c r="BZ7" s="38">
        <v>88.09</v>
      </c>
      <c r="CA7" s="38">
        <v>100.04</v>
      </c>
      <c r="CB7" s="38">
        <v>215.86</v>
      </c>
      <c r="CC7" s="38">
        <v>196.79</v>
      </c>
      <c r="CD7" s="38">
        <v>198.07</v>
      </c>
      <c r="CE7" s="38">
        <v>196.45</v>
      </c>
      <c r="CF7" s="38">
        <v>150.21</v>
      </c>
      <c r="CG7" s="38">
        <v>224.94</v>
      </c>
      <c r="CH7" s="38">
        <v>220.67</v>
      </c>
      <c r="CI7" s="38">
        <v>217.82</v>
      </c>
      <c r="CJ7" s="38">
        <v>215.28</v>
      </c>
      <c r="CK7" s="38">
        <v>181.8</v>
      </c>
      <c r="CL7" s="38">
        <v>137.82</v>
      </c>
      <c r="CM7" s="38" t="s">
        <v>115</v>
      </c>
      <c r="CN7" s="38" t="s">
        <v>115</v>
      </c>
      <c r="CO7" s="38" t="s">
        <v>115</v>
      </c>
      <c r="CP7" s="38" t="s">
        <v>115</v>
      </c>
      <c r="CQ7" s="38" t="s">
        <v>115</v>
      </c>
      <c r="CR7" s="38">
        <v>55.41</v>
      </c>
      <c r="CS7" s="38">
        <v>55.81</v>
      </c>
      <c r="CT7" s="38">
        <v>54.44</v>
      </c>
      <c r="CU7" s="38">
        <v>54.67</v>
      </c>
      <c r="CV7" s="38">
        <v>59.35</v>
      </c>
      <c r="CW7" s="38">
        <v>60.09</v>
      </c>
      <c r="CX7" s="38">
        <v>83.97</v>
      </c>
      <c r="CY7" s="38">
        <v>83.98</v>
      </c>
      <c r="CZ7" s="38">
        <v>84.1</v>
      </c>
      <c r="DA7" s="38">
        <v>82.47</v>
      </c>
      <c r="DB7" s="38">
        <v>82.27</v>
      </c>
      <c r="DC7" s="38">
        <v>84.12</v>
      </c>
      <c r="DD7" s="38">
        <v>84.41</v>
      </c>
      <c r="DE7" s="38">
        <v>84.2</v>
      </c>
      <c r="DF7" s="38">
        <v>83.8</v>
      </c>
      <c r="DG7" s="38">
        <v>89.88</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0.19</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2018-02-05T04:00:35Z</cp:lastPrinted>
  <dcterms:created xsi:type="dcterms:W3CDTF">2017-12-25T02:07:35Z</dcterms:created>
  <dcterms:modified xsi:type="dcterms:W3CDTF">2018-02-27T04:23:39Z</dcterms:modified>
  <cp:category/>
</cp:coreProperties>
</file>