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AD10" i="4"/>
  <c r="I10" i="4"/>
  <c r="B10" i="4"/>
  <c r="BB8" i="4"/>
  <c r="W8" i="4"/>
  <c r="I8" i="4"/>
  <c r="B8" i="4"/>
  <c r="B6"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<sst xmlns="http://schemas.openxmlformats.org/spreadsheetml/2006/main" count="251" uniqueCount="126">
  <si>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</si>
  <si>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</si>
  <si>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</si>
  <si>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</si>
  <si>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</si>
  <si>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</si>
  <si>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</si>
  <si>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</si>
  <si>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</si>
  <si>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</si>
  <si>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</si>
  <si>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</si>
  <si>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</si>
  <si>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</si>
  <si>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</si>
  <si>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</si>
  <si>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</si>
  <si>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</si>
  <si>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</si>
  <si>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</si>
  <si>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</si>
  <si>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</si>
  <si>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</si>
  <si>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</si>
  <si>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</si>
  <si>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</si>
  <si>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</si>
  <si>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</si>
  <si>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</si>
  <si>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</si>
  <si>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</si>
  <si>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</si>
  <si>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</si>
  <si>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</si>
  <si>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</si>
  <si>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</si>
  <si>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</si>
  <si>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</si>
  <si>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</si>
  <si>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</si>
  <si>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</si>
  <si>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</si>
  <si>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</si>
  <si>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</si>
  <si>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</si>
  <si>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</si>
  <si>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</si>
  <si>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</si>
  <si>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</si>
  <si>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</si>
  <si>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</si>
  <si>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</si>
  <si>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</si>
  <si>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</si>
  <si>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</si>
  <si>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</si>
  <si>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</si>
  <si>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</si>
  <si>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</si>
  <si>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</si>
  <si>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</si>
  <si>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</si>
  <si>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</si>
  <si>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</si>
  <si>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</si>
  <si>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</si>
  <si>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</si>
  <si>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</si>
  <si>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</si>
  <si>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</si>
  <si>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</si>
  <si>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</si>
  <si>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</si>
  <si>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</si>
  <si>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</si>
  <si>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</si>
  <si>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</si>
  <si>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</si>
  <si>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</si>
  <si>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</si>
  <si>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</si>
  <si>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</si>
  <si>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</si>
  <si>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</si>
  <si>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</si>
  <si>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</si>
  <si>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</si>
  <si>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</si>
  <si>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</si>
  <si>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</si>
  <si>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</si>
  <si>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</si>
  <si>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</si>
  <si>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</si>
  <si>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</si>
  <si>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</si>
  <si>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</si>
  <si>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</si>
  <si>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</si>
  <si>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</si>
  <si>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</si>
  <si>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</si>
  <si>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</si>
  <si>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</si>
  <si>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</si>
  <si>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</si>
  <si>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</si>
  <si>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</si>
  <si>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</si>
  <si>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</si>
  <si>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</si>
  <si>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</si>
  <si>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</si>
  <si>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</si>
  <si>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</si>
  <si>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</si>
  <si>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</si>
  <si>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</si>
  <si>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</si>
  <si>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</si>
  <si>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</si>
  <si>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</si>
  <si>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</si>
  <si>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本市の特定地域生活排水処理事業は、甲府・峡東地域循環型社会形成推進地域計画に基づき、甲府市浄化槽事業として平成23年度から27年度まで浄化槽設置を行った。事業費は、浄化槽設置工事のため平成27年度まで多額であったが、地域計画の終了に伴い浄化槽の新設事業を平成27年度をもって終了したため、平成28年度以降は浄化槽の維持管理だけとなった。　
　収益的収支比率は、使用料収入及び一般会計からの繰入金により100％となっており、今後もこの状況が継続することとなる。
　使用料の適正性を示した経費回収率は、経年比較では上昇したが、全国平均と比べてもまだ低く維持管理経費等の更なる削減に努める必要がある。
　費用の効率性を示した汚水処理原価も、経年比較では減少したが、今後も維持管理費等の汚水処理費削減を目指す。
　施設利用率は、浄化槽処理能力と一日の平均処理水量を比較したものだが、世帯人員の減少に伴う平均処理水量の減少が原因と思われる。　</t>
    <rPh sb="1" eb="2">
      <t>ホン</t>
    </rPh>
    <rPh sb="2" eb="3">
      <t>シ</t>
    </rPh>
    <rPh sb="4" eb="6">
      <t>トクテイ</t>
    </rPh>
    <rPh sb="6" eb="8">
      <t>チイキ</t>
    </rPh>
    <rPh sb="8" eb="10">
      <t>セイカツ</t>
    </rPh>
    <rPh sb="10" eb="12">
      <t>ハイスイ</t>
    </rPh>
    <rPh sb="12" eb="14">
      <t>ショリ</t>
    </rPh>
    <rPh sb="14" eb="16">
      <t>ジギョウ</t>
    </rPh>
    <rPh sb="18" eb="20">
      <t>コウフ</t>
    </rPh>
    <rPh sb="21" eb="23">
      <t>キョウトウ</t>
    </rPh>
    <rPh sb="23" eb="25">
      <t>チイキ</t>
    </rPh>
    <rPh sb="25" eb="28">
      <t>ジュンカンガタ</t>
    </rPh>
    <rPh sb="28" eb="30">
      <t>シャカイ</t>
    </rPh>
    <rPh sb="30" eb="32">
      <t>ケイセイ</t>
    </rPh>
    <rPh sb="32" eb="34">
      <t>スイシン</t>
    </rPh>
    <rPh sb="34" eb="36">
      <t>チイキ</t>
    </rPh>
    <rPh sb="36" eb="38">
      <t>ケイカク</t>
    </rPh>
    <rPh sb="39" eb="40">
      <t>モト</t>
    </rPh>
    <rPh sb="43" eb="46">
      <t>コウフシ</t>
    </rPh>
    <rPh sb="46" eb="48">
      <t>ジョウカ</t>
    </rPh>
    <rPh sb="48" eb="49">
      <t>ソウ</t>
    </rPh>
    <rPh sb="49" eb="51">
      <t>ジギョウ</t>
    </rPh>
    <rPh sb="54" eb="56">
      <t>ヘイセイ</t>
    </rPh>
    <rPh sb="58" eb="60">
      <t>ネンド</t>
    </rPh>
    <rPh sb="64" eb="66">
      <t>ネンド</t>
    </rPh>
    <rPh sb="68" eb="70">
      <t>ジョウカ</t>
    </rPh>
    <rPh sb="70" eb="71">
      <t>ソウ</t>
    </rPh>
    <rPh sb="71" eb="73">
      <t>セッチ</t>
    </rPh>
    <rPh sb="74" eb="75">
      <t>オコナ</t>
    </rPh>
    <rPh sb="83" eb="85">
      <t>ジョウカ</t>
    </rPh>
    <rPh sb="85" eb="86">
      <t>ソウ</t>
    </rPh>
    <rPh sb="86" eb="88">
      <t>セッチ</t>
    </rPh>
    <rPh sb="88" eb="90">
      <t>コウジ</t>
    </rPh>
    <rPh sb="172" eb="175">
      <t>シュウエキテキ</t>
    </rPh>
    <rPh sb="175" eb="177">
      <t>シュウシ</t>
    </rPh>
    <rPh sb="177" eb="179">
      <t>ヒリツ</t>
    </rPh>
    <rPh sb="232" eb="233">
      <t>ツカ</t>
    </rPh>
    <rPh sb="233" eb="234">
      <t>ヨウ</t>
    </rPh>
    <rPh sb="234" eb="235">
      <t>リョウ</t>
    </rPh>
    <rPh sb="236" eb="239">
      <t>テキセイセイ</t>
    </rPh>
    <rPh sb="240" eb="241">
      <t>シメ</t>
    </rPh>
    <rPh sb="243" eb="245">
      <t>ケイヒ</t>
    </rPh>
    <rPh sb="245" eb="247">
      <t>カイシュウ</t>
    </rPh>
    <rPh sb="247" eb="248">
      <t>リツ</t>
    </rPh>
    <rPh sb="250" eb="252">
      <t>ケイネン</t>
    </rPh>
    <rPh sb="252" eb="254">
      <t>ヒカク</t>
    </rPh>
    <rPh sb="256" eb="258">
      <t>ジョウショウ</t>
    </rPh>
    <rPh sb="262" eb="264">
      <t>ゼンコク</t>
    </rPh>
    <rPh sb="264" eb="266">
      <t>ヘイキン</t>
    </rPh>
    <rPh sb="267" eb="268">
      <t>クラ</t>
    </rPh>
    <rPh sb="273" eb="274">
      <t>ヒク</t>
    </rPh>
    <rPh sb="275" eb="277">
      <t>イジ</t>
    </rPh>
    <rPh sb="277" eb="279">
      <t>カンリ</t>
    </rPh>
    <rPh sb="279" eb="281">
      <t>ケイヒ</t>
    </rPh>
    <rPh sb="281" eb="282">
      <t>トウ</t>
    </rPh>
    <rPh sb="283" eb="284">
      <t>サラ</t>
    </rPh>
    <rPh sb="286" eb="288">
      <t>サクゲン</t>
    </rPh>
    <rPh sb="289" eb="290">
      <t>ツト</t>
    </rPh>
    <rPh sb="292" eb="294">
      <t>ヒツヨウ</t>
    </rPh>
    <rPh sb="300" eb="302">
      <t>ヒヨウ</t>
    </rPh>
    <rPh sb="303" eb="306">
      <t>コウリツセイ</t>
    </rPh>
    <rPh sb="307" eb="308">
      <t>シメ</t>
    </rPh>
    <rPh sb="310" eb="312">
      <t>オスイ</t>
    </rPh>
    <rPh sb="312" eb="314">
      <t>ショリ</t>
    </rPh>
    <rPh sb="314" eb="316">
      <t>ゲンカ</t>
    </rPh>
    <rPh sb="318" eb="320">
      <t>ケイネン</t>
    </rPh>
    <rPh sb="320" eb="322">
      <t>ヒカク</t>
    </rPh>
    <rPh sb="324" eb="326">
      <t>ゲンショウ</t>
    </rPh>
    <rPh sb="330" eb="332">
      <t>コンゴ</t>
    </rPh>
    <rPh sb="333" eb="335">
      <t>イジ</t>
    </rPh>
    <rPh sb="335" eb="338">
      <t>カンリヒ</t>
    </rPh>
    <rPh sb="338" eb="339">
      <t>トウ</t>
    </rPh>
    <rPh sb="340" eb="342">
      <t>オスイ</t>
    </rPh>
    <rPh sb="342" eb="344">
      <t>ショリ</t>
    </rPh>
    <rPh sb="344" eb="345">
      <t>ヒ</t>
    </rPh>
    <rPh sb="345" eb="347">
      <t>サクゲン</t>
    </rPh>
    <rPh sb="348" eb="350">
      <t>メザ</t>
    </rPh>
    <rPh sb="354" eb="356">
      <t>シセツ</t>
    </rPh>
    <rPh sb="356" eb="359">
      <t>リヨウリツ</t>
    </rPh>
    <rPh sb="361" eb="363">
      <t>ジョウカ</t>
    </rPh>
    <rPh sb="363" eb="364">
      <t>ソウ</t>
    </rPh>
    <rPh sb="364" eb="366">
      <t>ショリ</t>
    </rPh>
    <rPh sb="366" eb="368">
      <t>ノウリョク</t>
    </rPh>
    <rPh sb="369" eb="371">
      <t>イチニチ</t>
    </rPh>
    <rPh sb="372" eb="374">
      <t>ヘイキン</t>
    </rPh>
    <rPh sb="374" eb="376">
      <t>ショリ</t>
    </rPh>
    <rPh sb="376" eb="378">
      <t>スイリョウ</t>
    </rPh>
    <rPh sb="379" eb="381">
      <t>ヒカク</t>
    </rPh>
    <rPh sb="388" eb="390">
      <t>セタイ</t>
    </rPh>
    <rPh sb="390" eb="392">
      <t>ジンイン</t>
    </rPh>
    <rPh sb="393" eb="395">
      <t>ゲンショウ</t>
    </rPh>
    <rPh sb="396" eb="397">
      <t>トモナ</t>
    </rPh>
    <rPh sb="398" eb="400">
      <t>ヘイキン</t>
    </rPh>
    <rPh sb="400" eb="402">
      <t>ショリ</t>
    </rPh>
    <rPh sb="402" eb="404">
      <t>スイリョウ</t>
    </rPh>
    <rPh sb="405" eb="407">
      <t>ゲンショウ</t>
    </rPh>
    <rPh sb="408" eb="410">
      <t>ゲンイン</t>
    </rPh>
    <rPh sb="411" eb="412">
      <t>オモ</t>
    </rPh>
    <phoneticPr fontId="4"/>
  </si>
  <si>
    <t>　管理する浄化槽の約半数は、本事業により新規設置した浄化槽であるため、現時点においての問題は無いと考えるが、残り半数は、寄附採納した浄化槽であり、設置してから10年以上経過した浄化槽が多いため、今後は、修繕費の増加が見込まれる。</t>
    <rPh sb="9" eb="10">
      <t>ヤク</t>
    </rPh>
    <rPh sb="10" eb="12">
      <t>ハンスウ</t>
    </rPh>
    <rPh sb="14" eb="15">
      <t>ホン</t>
    </rPh>
    <rPh sb="15" eb="17">
      <t>ジギョウ</t>
    </rPh>
    <rPh sb="54" eb="55">
      <t>ノコ</t>
    </rPh>
    <rPh sb="56" eb="58">
      <t>ハンスウ</t>
    </rPh>
    <rPh sb="73" eb="75">
      <t>セッチ</t>
    </rPh>
    <rPh sb="81" eb="82">
      <t>ネン</t>
    </rPh>
    <rPh sb="82" eb="84">
      <t>イジョウ</t>
    </rPh>
    <rPh sb="84" eb="86">
      <t>ケイカ</t>
    </rPh>
    <rPh sb="88" eb="91">
      <t>ジョウカソウ</t>
    </rPh>
    <rPh sb="92" eb="93">
      <t>オオ</t>
    </rPh>
    <rPh sb="97" eb="99">
      <t>コンゴ</t>
    </rPh>
    <phoneticPr fontId="4"/>
  </si>
  <si>
    <t>　当該事業は、本市の北部山間地域限定の特定地域生活排水事業であり、平成23年度に事業を開始し、平成27年度をもって浄化槽の新設を終了した。
　平成28年度は、浄化槽の維持管理のみとなったため、それによる人件費削減により事業費は減少したが、一方、これまでに新設した浄化槽に係る市債残高は、多額であり、市債の償還が長期間にわたって継続していくのが実情である。
　そのため、今後も、一般会計からの繰入金は、必要不可欠な状況であるとともに、経営の健全性を維持できるよう、経営改善に向けた様々な取組を検討しなければならないと考える。</t>
    <rPh sb="75" eb="77">
      <t>ネンド</t>
    </rPh>
    <rPh sb="171" eb="173">
      <t>ジツジョウ</t>
    </rPh>
    <rPh sb="184" eb="186">
      <t>コンゴ</t>
    </rPh>
    <rPh sb="239" eb="241">
      <t>サマザマ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</si>
</sst>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10080"/>
        <c:axId val="945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510080"/>
        <c:axId val="94516352"/>
      </c:lineChart>
      <c:dateAx>
        <c:axId val="94510080"/>
        <c:scaling>
          <c:orientation val="minMax"/>
        </c:scaling>
        <c:delete val="1"/>
        <c:axPos val="b"/>
        <c:numFmt formatCode="ge" sourceLinked="1"/>
        <c:majorTickMark val="none"/>
        <c:minorTickMark val="none"/>
        <c:tickLblPos val="none"/>
        <c:crossAx val="94516352"/>
        <c:crosses val="autoZero"/>
        <c:auto val="1"/>
        <c:lblOffset val="100"/>
        <c:baseTimeUnit val="years"/>
      </c:dateAx>
      <c:valAx>
        <c:axId val="945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55.21</c:v>
                </c:pt>
                <c:pt idx="1">
                  <c:v>52.41</c:v>
                </c:pt>
                <c:pt idx="2">
                  <c:v>44.55</c:v>
                </c:pt>
                <c:pt idx="3">
                  <c:v>42.21</c:v>
                </c:pt>
                <c:pt idx="4">
                  <c:v>42.97</c:v>
                </c:pt>
              </c:numCache>
            </c:numRef>
          </c:val>
        </c:ser>
        <c:dLbls>
          <c:showLegendKey val="0"/>
          <c:showVal val="0"/>
          <c:showCatName val="0"/>
          <c:showSerName val="0"/>
          <c:showPercent val="0"/>
          <c:showBubbleSize val="0"/>
        </c:dLbls>
        <c:gapWidth val="150"/>
        <c:axId val="99884416"/>
        <c:axId val="99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9884416"/>
        <c:axId val="99898880"/>
      </c:lineChart>
      <c:dateAx>
        <c:axId val="99884416"/>
        <c:scaling>
          <c:orientation val="minMax"/>
        </c:scaling>
        <c:delete val="1"/>
        <c:axPos val="b"/>
        <c:numFmt formatCode="ge" sourceLinked="1"/>
        <c:majorTickMark val="none"/>
        <c:minorTickMark val="none"/>
        <c:tickLblPos val="none"/>
        <c:crossAx val="99898880"/>
        <c:crosses val="autoZero"/>
        <c:auto val="1"/>
        <c:lblOffset val="100"/>
        <c:baseTimeUnit val="years"/>
      </c:dateAx>
      <c:valAx>
        <c:axId val="998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9916800"/>
        <c:axId val="101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9916800"/>
        <c:axId val="101000320"/>
      </c:lineChart>
      <c:dateAx>
        <c:axId val="99916800"/>
        <c:scaling>
          <c:orientation val="minMax"/>
        </c:scaling>
        <c:delete val="1"/>
        <c:axPos val="b"/>
        <c:numFmt formatCode="ge" sourceLinked="1"/>
        <c:majorTickMark val="none"/>
        <c:minorTickMark val="none"/>
        <c:tickLblPos val="none"/>
        <c:crossAx val="101000320"/>
        <c:crosses val="autoZero"/>
        <c:auto val="1"/>
        <c:lblOffset val="100"/>
        <c:baseTimeUnit val="years"/>
      </c:dateAx>
      <c:valAx>
        <c:axId val="101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550656"/>
        <c:axId val="945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0656"/>
        <c:axId val="94552832"/>
      </c:lineChart>
      <c:dateAx>
        <c:axId val="94550656"/>
        <c:scaling>
          <c:orientation val="minMax"/>
        </c:scaling>
        <c:delete val="1"/>
        <c:axPos val="b"/>
        <c:numFmt formatCode="ge" sourceLinked="1"/>
        <c:majorTickMark val="none"/>
        <c:minorTickMark val="none"/>
        <c:tickLblPos val="none"/>
        <c:crossAx val="94552832"/>
        <c:crosses val="autoZero"/>
        <c:auto val="1"/>
        <c:lblOffset val="100"/>
        <c:baseTimeUnit val="years"/>
      </c:dateAx>
      <c:valAx>
        <c:axId val="94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78784"/>
        <c:axId val="963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78784"/>
        <c:axId val="96313728"/>
      </c:lineChart>
      <c:dateAx>
        <c:axId val="96278784"/>
        <c:scaling>
          <c:orientation val="minMax"/>
        </c:scaling>
        <c:delete val="1"/>
        <c:axPos val="b"/>
        <c:numFmt formatCode="ge" sourceLinked="1"/>
        <c:majorTickMark val="none"/>
        <c:minorTickMark val="none"/>
        <c:tickLblPos val="none"/>
        <c:crossAx val="96313728"/>
        <c:crosses val="autoZero"/>
        <c:auto val="1"/>
        <c:lblOffset val="100"/>
        <c:baseTimeUnit val="years"/>
      </c:dateAx>
      <c:valAx>
        <c:axId val="963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5744"/>
        <c:axId val="996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5744"/>
        <c:axId val="99614720"/>
      </c:lineChart>
      <c:dateAx>
        <c:axId val="96335744"/>
        <c:scaling>
          <c:orientation val="minMax"/>
        </c:scaling>
        <c:delete val="1"/>
        <c:axPos val="b"/>
        <c:numFmt formatCode="ge" sourceLinked="1"/>
        <c:majorTickMark val="none"/>
        <c:minorTickMark val="none"/>
        <c:tickLblPos val="none"/>
        <c:crossAx val="99614720"/>
        <c:crosses val="autoZero"/>
        <c:auto val="1"/>
        <c:lblOffset val="100"/>
        <c:baseTimeUnit val="years"/>
      </c:dateAx>
      <c:valAx>
        <c:axId val="996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59776"/>
        <c:axId val="996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59776"/>
        <c:axId val="99661696"/>
      </c:lineChart>
      <c:dateAx>
        <c:axId val="99659776"/>
        <c:scaling>
          <c:orientation val="minMax"/>
        </c:scaling>
        <c:delete val="1"/>
        <c:axPos val="b"/>
        <c:numFmt formatCode="ge" sourceLinked="1"/>
        <c:majorTickMark val="none"/>
        <c:minorTickMark val="none"/>
        <c:tickLblPos val="none"/>
        <c:crossAx val="99661696"/>
        <c:crosses val="autoZero"/>
        <c:auto val="1"/>
        <c:lblOffset val="100"/>
        <c:baseTimeUnit val="years"/>
      </c:dateAx>
      <c:valAx>
        <c:axId val="99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04192"/>
        <c:axId val="99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04192"/>
        <c:axId val="99706368"/>
      </c:lineChart>
      <c:dateAx>
        <c:axId val="99704192"/>
        <c:scaling>
          <c:orientation val="minMax"/>
        </c:scaling>
        <c:delete val="1"/>
        <c:axPos val="b"/>
        <c:numFmt formatCode="ge" sourceLinked="1"/>
        <c:majorTickMark val="none"/>
        <c:minorTickMark val="none"/>
        <c:tickLblPos val="none"/>
        <c:crossAx val="99706368"/>
        <c:crosses val="autoZero"/>
        <c:auto val="1"/>
        <c:lblOffset val="100"/>
        <c:baseTimeUnit val="years"/>
      </c:dateAx>
      <c:valAx>
        <c:axId val="99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24288"/>
        <c:axId val="997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9724288"/>
        <c:axId val="99738752"/>
      </c:lineChart>
      <c:dateAx>
        <c:axId val="99724288"/>
        <c:scaling>
          <c:orientation val="minMax"/>
        </c:scaling>
        <c:delete val="1"/>
        <c:axPos val="b"/>
        <c:numFmt formatCode="ge" sourceLinked="1"/>
        <c:majorTickMark val="none"/>
        <c:minorTickMark val="none"/>
        <c:tickLblPos val="none"/>
        <c:crossAx val="99738752"/>
        <c:crosses val="autoZero"/>
        <c:auto val="1"/>
        <c:lblOffset val="100"/>
        <c:baseTimeUnit val="years"/>
      </c:dateAx>
      <c:valAx>
        <c:axId val="997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6.18</c:v>
                </c:pt>
                <c:pt idx="1">
                  <c:v>11.49</c:v>
                </c:pt>
                <c:pt idx="2">
                  <c:v>18.78</c:v>
                </c:pt>
                <c:pt idx="3">
                  <c:v>21.75</c:v>
                </c:pt>
                <c:pt idx="4">
                  <c:v>40.22</c:v>
                </c:pt>
              </c:numCache>
            </c:numRef>
          </c:val>
        </c:ser>
        <c:dLbls>
          <c:showLegendKey val="0"/>
          <c:showVal val="0"/>
          <c:showCatName val="0"/>
          <c:showSerName val="0"/>
          <c:showPercent val="0"/>
          <c:showBubbleSize val="0"/>
        </c:dLbls>
        <c:gapWidth val="150"/>
        <c:axId val="99771136"/>
        <c:axId val="997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9771136"/>
        <c:axId val="99773056"/>
      </c:lineChart>
      <c:dateAx>
        <c:axId val="99771136"/>
        <c:scaling>
          <c:orientation val="minMax"/>
        </c:scaling>
        <c:delete val="1"/>
        <c:axPos val="b"/>
        <c:numFmt formatCode="ge" sourceLinked="1"/>
        <c:majorTickMark val="none"/>
        <c:minorTickMark val="none"/>
        <c:tickLblPos val="none"/>
        <c:crossAx val="99773056"/>
        <c:crosses val="autoZero"/>
        <c:auto val="1"/>
        <c:lblOffset val="100"/>
        <c:baseTimeUnit val="years"/>
      </c:dateAx>
      <c:valAx>
        <c:axId val="99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1899.12</c:v>
                </c:pt>
                <c:pt idx="1">
                  <c:v>1150.3900000000001</c:v>
                </c:pt>
                <c:pt idx="2">
                  <c:v>844.05</c:v>
                </c:pt>
                <c:pt idx="3">
                  <c:v>780.38</c:v>
                </c:pt>
                <c:pt idx="4">
                  <c:v>436.38</c:v>
                </c:pt>
              </c:numCache>
            </c:numRef>
          </c:val>
        </c:ser>
        <c:dLbls>
          <c:showLegendKey val="0"/>
          <c:showVal val="0"/>
          <c:showCatName val="0"/>
          <c:showSerName val="0"/>
          <c:showPercent val="0"/>
          <c:showBubbleSize val="0"/>
        </c:dLbls>
        <c:gapWidth val="150"/>
        <c:axId val="99799040"/>
        <c:axId val="9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9799040"/>
        <c:axId val="99800960"/>
      </c:lineChart>
      <c:dateAx>
        <c:axId val="99799040"/>
        <c:scaling>
          <c:orientation val="minMax"/>
        </c:scaling>
        <c:delete val="1"/>
        <c:axPos val="b"/>
        <c:numFmt formatCode="ge" sourceLinked="1"/>
        <c:majorTickMark val="none"/>
        <c:minorTickMark val="none"/>
        <c:tickLblPos val="none"/>
        <c:crossAx val="99800960"/>
        <c:crosses val="autoZero"/>
        <c:auto val="1"/>
        <c:lblOffset val="100"/>
        <c:baseTimeUnit val="years"/>
      </c:dateAx>
      <c:valAx>
        <c:axId val="99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甲府市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191673</v>
      </c>
      <c r="AM8" s="50"/>
      <c r="AN8" s="50"/>
      <c r="AO8" s="50"/>
      <c r="AP8" s="50"/>
      <c r="AQ8" s="50"/>
      <c r="AR8" s="50"/>
      <c r="AS8" s="50"/>
      <c r="AT8" s="45">
        <f>データ!T6</f>
        <v>212.47</v>
      </c>
      <c r="AU8" s="45"/>
      <c r="AV8" s="45"/>
      <c r="AW8" s="45"/>
      <c r="AX8" s="45"/>
      <c r="AY8" s="45"/>
      <c r="AZ8" s="45"/>
      <c r="BA8" s="45"/>
      <c r="BB8" s="45">
        <f>データ!U6</f>
        <v>902.12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0.28999999999999998</v>
      </c>
      <c r="Q10" s="45"/>
      <c r="R10" s="45"/>
      <c r="S10" s="45"/>
      <c r="T10" s="45"/>
      <c r="U10" s="45"/>
      <c r="V10" s="45"/>
      <c r="W10" s="45">
        <f>データ!Q6</f>
        <v>100</v>
      </c>
      <c r="X10" s="45"/>
      <c r="Y10" s="45"/>
      <c r="Z10" s="45"/>
      <c r="AA10" s="45"/>
      <c r="AB10" s="45"/>
      <c r="AC10" s="45"/>
      <c r="AD10" s="50">
        <f>データ!R6</f>
        <v>2400</v>
      </c>
      <c r="AE10" s="50"/>
      <c r="AF10" s="50"/>
      <c r="AG10" s="50"/>
      <c r="AH10" s="50"/>
      <c r="AI10" s="50"/>
      <c r="AJ10" s="50"/>
      <c r="AK10" s="2"/>
      <c r="AL10" s="50">
        <f>データ!V6</f>
        <v>551</v>
      </c>
      <c r="AM10" s="50"/>
      <c r="AN10" s="50"/>
      <c r="AO10" s="50"/>
      <c r="AP10" s="50"/>
      <c r="AQ10" s="50"/>
      <c r="AR10" s="50"/>
      <c r="AS10" s="50"/>
      <c r="AT10" s="45">
        <f>データ!W6</f>
        <v>85.15</v>
      </c>
      <c r="AU10" s="45"/>
      <c r="AV10" s="45"/>
      <c r="AW10" s="45"/>
      <c r="AX10" s="45"/>
      <c r="AY10" s="45"/>
      <c r="AZ10" s="45"/>
      <c r="BA10" s="45"/>
      <c r="BB10" s="45">
        <f>データ!X6</f>
        <v>6.47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192015</v>
      </c>
      <c r="D6" s="33">
        <f t="shared" si="3"/>
        <v>47</v>
      </c>
      <c r="E6" s="33">
        <f t="shared" si="3"/>
        <v>18</v>
      </c>
      <c r="F6" s="33">
        <f t="shared" si="3"/>
        <v>0</v>
      </c>
      <c r="G6" s="33">
        <f t="shared" si="3"/>
        <v>0</v>
      </c>
      <c r="H6" s="33" t="str">
        <f t="shared" si="3"/>
        <v>山梨県　甲府市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0.28999999999999998</v>
      </c>
      <c r="Q6" s="34">
        <f t="shared" si="3"/>
        <v>100</v>
      </c>
      <c r="R6" s="34">
        <f t="shared" si="3"/>
        <v>2400</v>
      </c>
      <c r="S6" s="34">
        <f t="shared" si="3"/>
        <v>191673</v>
      </c>
      <c r="T6" s="34">
        <f t="shared" si="3"/>
        <v>212.47</v>
      </c>
      <c r="U6" s="34">
        <f t="shared" si="3"/>
        <v>902.12</v>
      </c>
      <c r="V6" s="34">
        <f t="shared" si="3"/>
        <v>551</v>
      </c>
      <c r="W6" s="34">
        <f t="shared" si="3"/>
        <v>85.15</v>
      </c>
      <c r="X6" s="34">
        <f t="shared" si="3"/>
        <v>6.47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6.18</v>
      </c>
      <c r="BR6" s="35">
        <f t="shared" ref="BR6:BZ6" si="8">IF(BR7="",NA(),BR7)</f>
        <v>11.49</v>
      </c>
      <c r="BS6" s="35">
        <f t="shared" si="8"/>
        <v>18.78</v>
      </c>
      <c r="BT6" s="35">
        <f t="shared" si="8"/>
        <v>21.75</v>
      </c>
      <c r="BU6" s="35">
        <f t="shared" si="8"/>
        <v>40.22</v>
      </c>
      <c r="BV6" s="35">
        <f t="shared" si="8"/>
        <v>58.78</v>
      </c>
      <c r="BW6" s="35">
        <f t="shared" si="8"/>
        <v>58.53</v>
      </c>
      <c r="BX6" s="35">
        <f t="shared" si="8"/>
        <v>57.93</v>
      </c>
      <c r="BY6" s="35">
        <f t="shared" si="8"/>
        <v>57.03</v>
      </c>
      <c r="BZ6" s="35">
        <f t="shared" si="8"/>
        <v>55.84</v>
      </c>
      <c r="CA6" s="34" t="str">
        <f>IF(CA7="","",IF(CA7="-","【-】","【"&amp;SUBSTITUTE(TEXT(CA7,"#,##0.00"),"-","△")&amp;"】"))</f>
        <v>【59.83】</v>
      </c>
      <c r="CB6" s="35">
        <f>IF(CB7="",NA(),CB7)</f>
        <v>1899.12</v>
      </c>
      <c r="CC6" s="35">
        <f t="shared" ref="CC6:CK6" si="9">IF(CC7="",NA(),CC7)</f>
        <v>1150.3900000000001</v>
      </c>
      <c r="CD6" s="35">
        <f t="shared" si="9"/>
        <v>844.05</v>
      </c>
      <c r="CE6" s="35">
        <f t="shared" si="9"/>
        <v>780.38</v>
      </c>
      <c r="CF6" s="35">
        <f t="shared" si="9"/>
        <v>436.38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55.21</v>
      </c>
      <c r="CN6" s="35">
        <f t="shared" ref="CN6:CV6" si="10">IF(CN7="",NA(),CN7)</f>
        <v>52.41</v>
      </c>
      <c r="CO6" s="35">
        <f t="shared" si="10"/>
        <v>44.55</v>
      </c>
      <c r="CP6" s="35">
        <f t="shared" si="10"/>
        <v>42.21</v>
      </c>
      <c r="CQ6" s="35">
        <f t="shared" si="10"/>
        <v>42.97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192015</v>
      </c>
      <c r="D7" s="37">
        <v>47</v>
      </c>
      <c r="E7" s="37">
        <v>18</v>
      </c>
      <c r="F7" s="37">
        <v>0</v>
      </c>
      <c r="G7" s="37">
        <v>0</v>
      </c>
      <c r="H7" s="37" t="s">
        <v>110</v>
      </c>
      <c r="I7" s="37" t="s">
        <v>111</v>
      </c>
      <c r="J7" s="37" t="s">
        <v>112</v>
      </c>
      <c r="K7" s="37" t="s">
        <v>113</v>
      </c>
      <c r="L7" s="37" t="s">
        <v>114</v>
      </c>
      <c r="M7" s="37"/>
      <c r="N7" s="38" t="s">
        <v>115</v>
      </c>
      <c r="O7" s="38" t="s">
        <v>116</v>
      </c>
      <c r="P7" s="38">
        <v>0.28999999999999998</v>
      </c>
      <c r="Q7" s="38">
        <v>100</v>
      </c>
      <c r="R7" s="38">
        <v>2400</v>
      </c>
      <c r="S7" s="38">
        <v>191673</v>
      </c>
      <c r="T7" s="38">
        <v>212.47</v>
      </c>
      <c r="U7" s="38">
        <v>902.12</v>
      </c>
      <c r="V7" s="38">
        <v>551</v>
      </c>
      <c r="W7" s="38">
        <v>85.15</v>
      </c>
      <c r="X7" s="38">
        <v>6.47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6.18</v>
      </c>
      <c r="BR7" s="38">
        <v>11.49</v>
      </c>
      <c r="BS7" s="38">
        <v>18.78</v>
      </c>
      <c r="BT7" s="38">
        <v>21.75</v>
      </c>
      <c r="BU7" s="38">
        <v>40.22</v>
      </c>
      <c r="BV7" s="38">
        <v>58.78</v>
      </c>
      <c r="BW7" s="38">
        <v>58.53</v>
      </c>
      <c r="BX7" s="38">
        <v>57.93</v>
      </c>
      <c r="BY7" s="38">
        <v>57.03</v>
      </c>
      <c r="BZ7" s="38">
        <v>55.84</v>
      </c>
      <c r="CA7" s="38">
        <v>59.83</v>
      </c>
      <c r="CB7" s="38">
        <v>1899.12</v>
      </c>
      <c r="CC7" s="38">
        <v>1150.3900000000001</v>
      </c>
      <c r="CD7" s="38">
        <v>844.05</v>
      </c>
      <c r="CE7" s="38">
        <v>780.38</v>
      </c>
      <c r="CF7" s="38">
        <v>436.38</v>
      </c>
      <c r="CG7" s="38">
        <v>257.02999999999997</v>
      </c>
      <c r="CH7" s="38">
        <v>266.57</v>
      </c>
      <c r="CI7" s="38">
        <v>276.93</v>
      </c>
      <c r="CJ7" s="38">
        <v>283.73</v>
      </c>
      <c r="CK7" s="38">
        <v>287.57</v>
      </c>
      <c r="CL7" s="38">
        <v>268.69</v>
      </c>
      <c r="CM7" s="38">
        <v>55.21</v>
      </c>
      <c r="CN7" s="38">
        <v>52.41</v>
      </c>
      <c r="CO7" s="38">
        <v>44.55</v>
      </c>
      <c r="CP7" s="38">
        <v>42.21</v>
      </c>
      <c r="CQ7" s="38">
        <v>42.97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2018-02-21T06:31:14Z</cp:lastPrinted>
  <dcterms:created xsi:type="dcterms:W3CDTF">2017-12-25T02:40:34Z</dcterms:created>
  <dcterms:modified xsi:type="dcterms:W3CDTF">2018-02-27T09:02:16Z</dcterms:modified>
  <cp:category/>
</cp:coreProperties>
</file>