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19230" windowHeight="568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T6" i="5"/>
  <c r="AT8" i="4" s="1"/>
  <c r="S6" i="5"/>
  <c r="AL8" i="4" s="1"/>
  <c r="R6" i="5"/>
  <c r="AD10" i="4" s="1"/>
  <c r="Q6" i="5"/>
  <c r="P6" i="5"/>
  <c r="P10" i="4" s="1"/>
  <c r="O6" i="5"/>
  <c r="I10" i="4" s="1"/>
  <c r="N6" i="5"/>
  <c r="B10" i="4" s="1"/>
  <c r="M6" i="5"/>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K86" i="4"/>
  <c r="G86" i="4"/>
  <c r="W10" i="4"/>
  <c r="BB8" i="4"/>
  <c r="C10" i="5" l="1"/>
  <c r="D10" i="5"/>
  <c r="E10" i="5"/>
  <c r="B10" i="5"/>
</calcChain>
</file>

<file path=xl/sharedStrings.xml><?xml version="1.0" encoding="utf-8"?>
<sst xmlns="http://schemas.openxmlformats.org/spreadsheetml/2006/main" count="235" uniqueCount="122">
  <si>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</si>
  <si>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</si>
  <si>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</si>
  <si>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</si>
  <si>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</si>
  <si>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</si>
  <si>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</si>
  <si>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</si>
  <si>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</si>
  <si>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</si>
  <si>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</si>
  <si>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</si>
  <si>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</si>
  <si>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</si>
  <si>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</si>
  <si>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</si>
  <si>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</si>
  <si>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</si>
  <si>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</si>
  <si>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</si>
  <si>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</si>
  <si>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</si>
  <si>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</si>
  <si>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</si>
  <si>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</si>
  <si>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</si>
  <si>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</si>
  <si>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</si>
  <si>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</si>
  <si>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</si>
  <si>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</si>
  <si>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</si>
  <si>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</si>
  <si>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</si>
  <si>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</si>
  <si>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</si>
  <si>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</si>
  <si>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</si>
  <si>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</si>
  <si>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</si>
  <si>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</si>
  <si>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</si>
  <si>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</si>
  <si>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</si>
  <si>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</si>
  <si>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</si>
  <si>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</si>
  <si>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</si>
  <si>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</si>
  <si>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</si>
  <si>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</si>
  <si>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</si>
  <si>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</si>
  <si>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</si>
  <si>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</si>
  <si>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</si>
  <si>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</si>
  <si>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</si>
  <si>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</si>
  <si>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</si>
  <si>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</si>
  <si>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</si>
  <si>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</si>
  <si>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</si>
  <si>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</si>
  <si>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</si>
  <si>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</si>
  <si>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</si>
  <si>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</si>
  <si>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</si>
  <si>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</si>
  <si>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</si>
  <si>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</si>
  <si>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</si>
  <si>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</si>
  <si>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</si>
  <si>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</si>
  <si>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</si>
  <si>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</si>
  <si>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</si>
  <si>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</si>
  <si>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</si>
  <si>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</si>
  <si>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</si>
  <si>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</si>
  <si>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</si>
  <si>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</si>
  <si>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</si>
  <si>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</si>
  <si>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</si>
  <si>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</si>
  <si>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</si>
  <si>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</si>
  <si>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</si>
  <si>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</si>
  <si>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</si>
  <si>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</si>
  <si>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</si>
  <si>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</si>
  <si>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</si>
  <si>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</si>
  <si>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</si>
  <si>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</si>
  <si>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</si>
  <si>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</si>
  <si>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</si>
  <si>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</si>
  <si>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甲府市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</si>
  <si>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</si>
  <si>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</si>
  <si>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</si>
  <si>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</si>
  <si>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</si>
  <si>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</si>
  <si>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</si>
  <si>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</si>
  <si>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</si>
  <si>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</si>
  <si>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</si>
  <si>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経常収支比率は、前年度に引き続き、100％を上回っており、下水道使用料や一般会計繰入金等の収益により費用は賄えている。今後も更なる経営の効率性を高めていく。
流動比率は、企業債残高が多額であるため、前年度と同様に低い数値となっているが、短期的な債務については、下水道使用料収入や一般会計繰入金・国庫補助金等で賄えていることから、支払能力は確保できている。
企業債残高対事業規模比率は、企業債の残高が影響し、前年度とほぼ変わらず高い比率である。
経費回収率の減少及び汚水処理原価の増加要因は、前年度に比較し、汚水処理費が増加したことによる。経費回収率は類似団体の平均より高いが、今後についても更なる経営の効率性を高めていく。
施設利用率は、汚水処理水量を按分したため、大きく変動している。今後も計画的な施設更新を行っていく。
水洗化率は、類似団体の平均よりやや高い数値である。今後も効果的な普及活動を進め、快適な生活環境を提供していく。</t>
    <rPh sb="169" eb="171">
      <t>カクホ</t>
    </rPh>
    <rPh sb="192" eb="194">
      <t>キギョウ</t>
    </rPh>
    <rPh sb="194" eb="195">
      <t>サイ</t>
    </rPh>
    <rPh sb="196" eb="198">
      <t>ザンダカ</t>
    </rPh>
    <rPh sb="199" eb="201">
      <t>エイキョウ</t>
    </rPh>
    <rPh sb="319" eb="321">
      <t>オスイ</t>
    </rPh>
    <rPh sb="321" eb="323">
      <t>ショリ</t>
    </rPh>
    <rPh sb="323" eb="325">
      <t>スイリョウ</t>
    </rPh>
    <rPh sb="326" eb="328">
      <t>アンブン</t>
    </rPh>
    <rPh sb="333" eb="334">
      <t>オオ</t>
    </rPh>
    <rPh sb="336" eb="338">
      <t>ヘンドウ</t>
    </rPh>
    <phoneticPr fontId="4"/>
  </si>
  <si>
    <t>本市の下水道事業は、人口減少や節水機器の普及等に伴う水需要の減少傾向が継続する厳しい経営環境のなか、経営計画に基づく事業を着実に進め、経営の健全化に努めてきた。
拡張期の事業であるため、保有資産も増大していくが、経営に影響を与えることのないよう、計画的・効率的に拡張事業を実施し、下水道使用料の増収に繋がるよう取り組んでいく。
今後も、平成29年度中に策定する経営戦略に基づき、中・長期視点に立った施設整備を着実に実施し、健全で安定的な事業経営に努めていく。</t>
    <rPh sb="123" eb="126">
      <t>ケイカクテキ</t>
    </rPh>
    <rPh sb="168" eb="170">
      <t>ヘイセイ</t>
    </rPh>
    <rPh sb="172" eb="174">
      <t>ネンド</t>
    </rPh>
    <rPh sb="174" eb="175">
      <t>チュウ</t>
    </rPh>
    <rPh sb="189" eb="190">
      <t>チュウ</t>
    </rPh>
    <rPh sb="191" eb="193">
      <t>チョウキ</t>
    </rPh>
    <rPh sb="193" eb="195">
      <t>シテン</t>
    </rPh>
    <rPh sb="196" eb="197">
      <t>タ</t>
    </rPh>
    <rPh sb="199" eb="201">
      <t>シセツ</t>
    </rPh>
    <rPh sb="201" eb="203">
      <t>セイビ</t>
    </rPh>
    <rPh sb="204" eb="206">
      <t>チャクジツ</t>
    </rPh>
    <rPh sb="207" eb="209">
      <t>ジッシ</t>
    </rPh>
    <phoneticPr fontId="4"/>
  </si>
  <si>
    <t xml:space="preserve">有形固定資産減価償却率及び管渠老朽化率は、建設からの経過年数が短いため、低い数値となっている。
管渠改善率は、法定耐用年数を経過した管渠がなく、改善を必要とする管渠が少ないため、類似団体と比較し低い数値となっている。
今後は、アセットマネジメントの手法を取り入れるなかで、施設の適切な維持管理を行うとともに、更新投資の最適化を図り、計画的・効率的に施設や管渠の更新を進めていく。
</t>
    <rPh sb="0" eb="2">
      <t>ユウケイ</t>
    </rPh>
    <rPh sb="2" eb="4">
      <t>コテイ</t>
    </rPh>
    <rPh sb="4" eb="6">
      <t>シサン</t>
    </rPh>
    <rPh sb="6" eb="8">
      <t>ゲンカ</t>
    </rPh>
    <rPh sb="8" eb="10">
      <t>ショウキャク</t>
    </rPh>
    <rPh sb="10" eb="11">
      <t>リツ</t>
    </rPh>
    <rPh sb="11" eb="12">
      <t>オヨ</t>
    </rPh>
    <rPh sb="13" eb="14">
      <t>カン</t>
    </rPh>
    <rPh sb="14" eb="15">
      <t>キョ</t>
    </rPh>
    <rPh sb="15" eb="18">
      <t>ロウキュウカ</t>
    </rPh>
    <rPh sb="18" eb="19">
      <t>リツ</t>
    </rPh>
    <rPh sb="21" eb="23">
      <t>ケンセツ</t>
    </rPh>
    <rPh sb="26" eb="28">
      <t>ケイカ</t>
    </rPh>
    <rPh sb="28" eb="30">
      <t>ネンスウ</t>
    </rPh>
    <rPh sb="31" eb="32">
      <t>ミジカ</t>
    </rPh>
    <rPh sb="36" eb="37">
      <t>ヒク</t>
    </rPh>
    <rPh sb="38" eb="40">
      <t>スウチ</t>
    </rPh>
    <rPh sb="48" eb="49">
      <t>カン</t>
    </rPh>
    <rPh sb="49" eb="50">
      <t>キョ</t>
    </rPh>
    <rPh sb="50" eb="52">
      <t>カイゼン</t>
    </rPh>
    <rPh sb="52" eb="53">
      <t>リツ</t>
    </rPh>
    <rPh sb="55" eb="57">
      <t>ホウテイ</t>
    </rPh>
    <rPh sb="57" eb="59">
      <t>タイヨウ</t>
    </rPh>
    <rPh sb="59" eb="61">
      <t>ネンスウ</t>
    </rPh>
    <rPh sb="62" eb="64">
      <t>ケイカ</t>
    </rPh>
    <rPh sb="66" eb="67">
      <t>カン</t>
    </rPh>
    <rPh sb="67" eb="68">
      <t>キョ</t>
    </rPh>
    <rPh sb="72" eb="74">
      <t>カイゼン</t>
    </rPh>
    <rPh sb="75" eb="77">
      <t>ヒツヨウ</t>
    </rPh>
    <rPh sb="80" eb="81">
      <t>カン</t>
    </rPh>
    <rPh sb="81" eb="82">
      <t>キョ</t>
    </rPh>
    <rPh sb="83" eb="84">
      <t>スク</t>
    </rPh>
    <rPh sb="89" eb="91">
      <t>ルイジ</t>
    </rPh>
    <rPh sb="91" eb="93">
      <t>ダンタイ</t>
    </rPh>
    <rPh sb="94" eb="96">
      <t>ヒカク</t>
    </rPh>
    <rPh sb="97" eb="98">
      <t>ヒク</t>
    </rPh>
    <rPh sb="99" eb="101">
      <t>スウチ</t>
    </rPh>
    <rPh sb="124" eb="126">
      <t>シュホウ</t>
    </rPh>
    <rPh sb="127" eb="128">
      <t>ト</t>
    </rPh>
    <rPh sb="129" eb="130">
      <t>イ</t>
    </rPh>
    <rPh sb="174" eb="176">
      <t>シセツ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</si>
</sst>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Fill="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0.06</c:v>
                </c:pt>
                <c:pt idx="1">
                  <c:v>0.02</c:v>
                </c:pt>
                <c:pt idx="2">
                  <c:v>0.02</c:v>
                </c:pt>
                <c:pt idx="3">
                  <c:v>0.01</c:v>
                </c:pt>
                <c:pt idx="4">
                  <c:v>0.01</c:v>
                </c:pt>
              </c:numCache>
            </c:numRef>
          </c:val>
        </c:ser>
        <c:dLbls>
          <c:showLegendKey val="0"/>
          <c:showVal val="0"/>
          <c:showCatName val="0"/>
          <c:showSerName val="0"/>
          <c:showPercent val="0"/>
          <c:showBubbleSize val="0"/>
        </c:dLbls>
        <c:gapWidth val="150"/>
        <c:axId val="82589952"/>
        <c:axId val="8262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82589952"/>
        <c:axId val="82624896"/>
      </c:lineChart>
      <c:dateAx>
        <c:axId val="82589952"/>
        <c:scaling>
          <c:orientation val="minMax"/>
        </c:scaling>
        <c:delete val="1"/>
        <c:axPos val="b"/>
        <c:numFmt formatCode="ge" sourceLinked="1"/>
        <c:majorTickMark val="none"/>
        <c:minorTickMark val="none"/>
        <c:tickLblPos val="none"/>
        <c:crossAx val="82624896"/>
        <c:crosses val="autoZero"/>
        <c:auto val="1"/>
        <c:lblOffset val="100"/>
        <c:baseTimeUnit val="years"/>
      </c:dateAx>
      <c:valAx>
        <c:axId val="8262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8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7.54</c:v>
                </c:pt>
                <c:pt idx="1">
                  <c:v>7.65</c:v>
                </c:pt>
                <c:pt idx="2">
                  <c:v>7.24</c:v>
                </c:pt>
                <c:pt idx="3">
                  <c:v>7.8</c:v>
                </c:pt>
                <c:pt idx="4">
                  <c:v>79.489999999999995</c:v>
                </c:pt>
              </c:numCache>
            </c:numRef>
          </c:val>
        </c:ser>
        <c:dLbls>
          <c:showLegendKey val="0"/>
          <c:showVal val="0"/>
          <c:showCatName val="0"/>
          <c:showSerName val="0"/>
          <c:showPercent val="0"/>
          <c:showBubbleSize val="0"/>
        </c:dLbls>
        <c:gapWidth val="150"/>
        <c:axId val="87595648"/>
        <c:axId val="8761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87595648"/>
        <c:axId val="87610112"/>
      </c:lineChart>
      <c:dateAx>
        <c:axId val="87595648"/>
        <c:scaling>
          <c:orientation val="minMax"/>
        </c:scaling>
        <c:delete val="1"/>
        <c:axPos val="b"/>
        <c:numFmt formatCode="ge" sourceLinked="1"/>
        <c:majorTickMark val="none"/>
        <c:minorTickMark val="none"/>
        <c:tickLblPos val="none"/>
        <c:crossAx val="87610112"/>
        <c:crosses val="autoZero"/>
        <c:auto val="1"/>
        <c:lblOffset val="100"/>
        <c:baseTimeUnit val="years"/>
      </c:dateAx>
      <c:valAx>
        <c:axId val="8761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9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93.95</c:v>
                </c:pt>
                <c:pt idx="1">
                  <c:v>89.18</c:v>
                </c:pt>
                <c:pt idx="2">
                  <c:v>90.17</c:v>
                </c:pt>
                <c:pt idx="3">
                  <c:v>88.7</c:v>
                </c:pt>
                <c:pt idx="4">
                  <c:v>92.46</c:v>
                </c:pt>
              </c:numCache>
            </c:numRef>
          </c:val>
        </c:ser>
        <c:dLbls>
          <c:showLegendKey val="0"/>
          <c:showVal val="0"/>
          <c:showCatName val="0"/>
          <c:showSerName val="0"/>
          <c:showPercent val="0"/>
          <c:showBubbleSize val="0"/>
        </c:dLbls>
        <c:gapWidth val="150"/>
        <c:axId val="87656704"/>
        <c:axId val="8766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87656704"/>
        <c:axId val="87662976"/>
      </c:lineChart>
      <c:dateAx>
        <c:axId val="87656704"/>
        <c:scaling>
          <c:orientation val="minMax"/>
        </c:scaling>
        <c:delete val="1"/>
        <c:axPos val="b"/>
        <c:numFmt formatCode="ge" sourceLinked="1"/>
        <c:majorTickMark val="none"/>
        <c:minorTickMark val="none"/>
        <c:tickLblPos val="none"/>
        <c:crossAx val="87662976"/>
        <c:crosses val="autoZero"/>
        <c:auto val="1"/>
        <c:lblOffset val="100"/>
        <c:baseTimeUnit val="years"/>
      </c:dateAx>
      <c:valAx>
        <c:axId val="8766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5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100.02</c:v>
                </c:pt>
                <c:pt idx="1">
                  <c:v>100.02</c:v>
                </c:pt>
                <c:pt idx="2">
                  <c:v>113.4</c:v>
                </c:pt>
                <c:pt idx="3">
                  <c:v>128.44</c:v>
                </c:pt>
                <c:pt idx="4">
                  <c:v>109.66</c:v>
                </c:pt>
              </c:numCache>
            </c:numRef>
          </c:val>
        </c:ser>
        <c:dLbls>
          <c:showLegendKey val="0"/>
          <c:showVal val="0"/>
          <c:showCatName val="0"/>
          <c:showSerName val="0"/>
          <c:showPercent val="0"/>
          <c:showBubbleSize val="0"/>
        </c:dLbls>
        <c:gapWidth val="150"/>
        <c:axId val="85538688"/>
        <c:axId val="8554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93.85</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85538688"/>
        <c:axId val="85540864"/>
      </c:lineChart>
      <c:dateAx>
        <c:axId val="85538688"/>
        <c:scaling>
          <c:orientation val="minMax"/>
        </c:scaling>
        <c:delete val="1"/>
        <c:axPos val="b"/>
        <c:numFmt formatCode="ge" sourceLinked="1"/>
        <c:majorTickMark val="none"/>
        <c:minorTickMark val="none"/>
        <c:tickLblPos val="none"/>
        <c:crossAx val="85540864"/>
        <c:crosses val="autoZero"/>
        <c:auto val="1"/>
        <c:lblOffset val="100"/>
        <c:baseTimeUnit val="years"/>
      </c:dateAx>
      <c:valAx>
        <c:axId val="8554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3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9.7799999999999994</c:v>
                </c:pt>
                <c:pt idx="1">
                  <c:v>10.94</c:v>
                </c:pt>
                <c:pt idx="2">
                  <c:v>16</c:v>
                </c:pt>
                <c:pt idx="3">
                  <c:v>17.73</c:v>
                </c:pt>
                <c:pt idx="4">
                  <c:v>19.25</c:v>
                </c:pt>
              </c:numCache>
            </c:numRef>
          </c:val>
        </c:ser>
        <c:dLbls>
          <c:showLegendKey val="0"/>
          <c:showVal val="0"/>
          <c:showCatName val="0"/>
          <c:showSerName val="0"/>
          <c:showPercent val="0"/>
          <c:showBubbleSize val="0"/>
        </c:dLbls>
        <c:gapWidth val="150"/>
        <c:axId val="85579264"/>
        <c:axId val="8558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6.5</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85579264"/>
        <c:axId val="85581184"/>
      </c:lineChart>
      <c:dateAx>
        <c:axId val="85579264"/>
        <c:scaling>
          <c:orientation val="minMax"/>
        </c:scaling>
        <c:delete val="1"/>
        <c:axPos val="b"/>
        <c:numFmt formatCode="ge" sourceLinked="1"/>
        <c:majorTickMark val="none"/>
        <c:minorTickMark val="none"/>
        <c:tickLblPos val="none"/>
        <c:crossAx val="85581184"/>
        <c:crosses val="autoZero"/>
        <c:auto val="1"/>
        <c:lblOffset val="100"/>
        <c:baseTimeUnit val="years"/>
      </c:dateAx>
      <c:valAx>
        <c:axId val="855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7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877888"/>
        <c:axId val="8587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85877888"/>
        <c:axId val="85879808"/>
      </c:lineChart>
      <c:dateAx>
        <c:axId val="85877888"/>
        <c:scaling>
          <c:orientation val="minMax"/>
        </c:scaling>
        <c:delete val="1"/>
        <c:axPos val="b"/>
        <c:numFmt formatCode="ge" sourceLinked="1"/>
        <c:majorTickMark val="none"/>
        <c:minorTickMark val="none"/>
        <c:tickLblPos val="none"/>
        <c:crossAx val="85879808"/>
        <c:crosses val="autoZero"/>
        <c:auto val="1"/>
        <c:lblOffset val="100"/>
        <c:baseTimeUnit val="years"/>
      </c:dateAx>
      <c:valAx>
        <c:axId val="8587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778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698048"/>
        <c:axId val="8770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99.89</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87698048"/>
        <c:axId val="87704320"/>
      </c:lineChart>
      <c:dateAx>
        <c:axId val="87698048"/>
        <c:scaling>
          <c:orientation val="minMax"/>
        </c:scaling>
        <c:delete val="1"/>
        <c:axPos val="b"/>
        <c:numFmt formatCode="ge" sourceLinked="1"/>
        <c:majorTickMark val="none"/>
        <c:minorTickMark val="none"/>
        <c:tickLblPos val="none"/>
        <c:crossAx val="87704320"/>
        <c:crosses val="autoZero"/>
        <c:auto val="1"/>
        <c:lblOffset val="100"/>
        <c:baseTimeUnit val="years"/>
      </c:dateAx>
      <c:valAx>
        <c:axId val="877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9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159.32</c:v>
                </c:pt>
                <c:pt idx="1">
                  <c:v>149.86000000000001</c:v>
                </c:pt>
                <c:pt idx="2">
                  <c:v>80.58</c:v>
                </c:pt>
                <c:pt idx="3">
                  <c:v>66.319999999999993</c:v>
                </c:pt>
                <c:pt idx="4">
                  <c:v>71.11</c:v>
                </c:pt>
              </c:numCache>
            </c:numRef>
          </c:val>
        </c:ser>
        <c:dLbls>
          <c:showLegendKey val="0"/>
          <c:showVal val="0"/>
          <c:showCatName val="0"/>
          <c:showSerName val="0"/>
          <c:showPercent val="0"/>
          <c:showBubbleSize val="0"/>
        </c:dLbls>
        <c:gapWidth val="150"/>
        <c:axId val="87743104"/>
        <c:axId val="8774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209.18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87743104"/>
        <c:axId val="87745280"/>
      </c:lineChart>
      <c:dateAx>
        <c:axId val="87743104"/>
        <c:scaling>
          <c:orientation val="minMax"/>
        </c:scaling>
        <c:delete val="1"/>
        <c:axPos val="b"/>
        <c:numFmt formatCode="ge" sourceLinked="1"/>
        <c:majorTickMark val="none"/>
        <c:minorTickMark val="none"/>
        <c:tickLblPos val="none"/>
        <c:crossAx val="87745280"/>
        <c:crosses val="autoZero"/>
        <c:auto val="1"/>
        <c:lblOffset val="100"/>
        <c:baseTimeUnit val="years"/>
      </c:dateAx>
      <c:valAx>
        <c:axId val="8774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1783.97</c:v>
                </c:pt>
                <c:pt idx="1">
                  <c:v>1942.95</c:v>
                </c:pt>
                <c:pt idx="2">
                  <c:v>1971.02</c:v>
                </c:pt>
                <c:pt idx="3">
                  <c:v>1994.64</c:v>
                </c:pt>
                <c:pt idx="4">
                  <c:v>2001.83</c:v>
                </c:pt>
              </c:numCache>
            </c:numRef>
          </c:val>
        </c:ser>
        <c:dLbls>
          <c:showLegendKey val="0"/>
          <c:showVal val="0"/>
          <c:showCatName val="0"/>
          <c:showSerName val="0"/>
          <c:showPercent val="0"/>
          <c:showBubbleSize val="0"/>
        </c:dLbls>
        <c:gapWidth val="150"/>
        <c:axId val="87439616"/>
        <c:axId val="8745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87439616"/>
        <c:axId val="87454080"/>
      </c:lineChart>
      <c:dateAx>
        <c:axId val="87439616"/>
        <c:scaling>
          <c:orientation val="minMax"/>
        </c:scaling>
        <c:delete val="1"/>
        <c:axPos val="b"/>
        <c:numFmt formatCode="ge" sourceLinked="1"/>
        <c:majorTickMark val="none"/>
        <c:minorTickMark val="none"/>
        <c:tickLblPos val="none"/>
        <c:crossAx val="87454080"/>
        <c:crosses val="autoZero"/>
        <c:auto val="1"/>
        <c:lblOffset val="100"/>
        <c:baseTimeUnit val="years"/>
      </c:dateAx>
      <c:valAx>
        <c:axId val="8745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3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100.31</c:v>
                </c:pt>
                <c:pt idx="1">
                  <c:v>99.92</c:v>
                </c:pt>
                <c:pt idx="2">
                  <c:v>138.02000000000001</c:v>
                </c:pt>
                <c:pt idx="3">
                  <c:v>125.31</c:v>
                </c:pt>
                <c:pt idx="4">
                  <c:v>83.25</c:v>
                </c:pt>
              </c:numCache>
            </c:numRef>
          </c:val>
        </c:ser>
        <c:dLbls>
          <c:showLegendKey val="0"/>
          <c:showVal val="0"/>
          <c:showCatName val="0"/>
          <c:showSerName val="0"/>
          <c:showPercent val="0"/>
          <c:showBubbleSize val="0"/>
        </c:dLbls>
        <c:gapWidth val="150"/>
        <c:axId val="87484288"/>
        <c:axId val="8755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87484288"/>
        <c:axId val="87556096"/>
      </c:lineChart>
      <c:dateAx>
        <c:axId val="87484288"/>
        <c:scaling>
          <c:orientation val="minMax"/>
        </c:scaling>
        <c:delete val="1"/>
        <c:axPos val="b"/>
        <c:numFmt formatCode="ge" sourceLinked="1"/>
        <c:majorTickMark val="none"/>
        <c:minorTickMark val="none"/>
        <c:tickLblPos val="none"/>
        <c:crossAx val="87556096"/>
        <c:crosses val="autoZero"/>
        <c:auto val="1"/>
        <c:lblOffset val="100"/>
        <c:baseTimeUnit val="years"/>
      </c:dateAx>
      <c:valAx>
        <c:axId val="8755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8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200.79</c:v>
                </c:pt>
                <c:pt idx="1">
                  <c:v>173.78</c:v>
                </c:pt>
                <c:pt idx="2">
                  <c:v>126.13</c:v>
                </c:pt>
                <c:pt idx="3">
                  <c:v>139.01</c:v>
                </c:pt>
                <c:pt idx="4">
                  <c:v>210.35</c:v>
                </c:pt>
              </c:numCache>
            </c:numRef>
          </c:val>
        </c:ser>
        <c:dLbls>
          <c:showLegendKey val="0"/>
          <c:showVal val="0"/>
          <c:showCatName val="0"/>
          <c:showSerName val="0"/>
          <c:showPercent val="0"/>
          <c:showBubbleSize val="0"/>
        </c:dLbls>
        <c:gapWidth val="150"/>
        <c:axId val="87577728"/>
        <c:axId val="8757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87577728"/>
        <c:axId val="87579648"/>
      </c:lineChart>
      <c:dateAx>
        <c:axId val="87577728"/>
        <c:scaling>
          <c:orientation val="minMax"/>
        </c:scaling>
        <c:delete val="1"/>
        <c:axPos val="b"/>
        <c:numFmt formatCode="ge" sourceLinked="1"/>
        <c:majorTickMark val="none"/>
        <c:minorTickMark val="none"/>
        <c:tickLblPos val="none"/>
        <c:crossAx val="87579648"/>
        <c:crosses val="autoZero"/>
        <c:auto val="1"/>
        <c:lblOffset val="100"/>
        <c:baseTimeUnit val="years"/>
      </c:dateAx>
      <c:valAx>
        <c:axId val="8757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7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4" t="str">
        <f>データ!H6</f>
        <v>山梨県　甲府市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118</v>
      </c>
      <c r="AE8" s="50"/>
      <c r="AF8" s="50"/>
      <c r="AG8" s="50"/>
      <c r="AH8" s="50"/>
      <c r="AI8" s="50"/>
      <c r="AJ8" s="50"/>
      <c r="AK8" s="4"/>
      <c r="AL8" s="51">
        <f>データ!S6</f>
        <v>191673</v>
      </c>
      <c r="AM8" s="51"/>
      <c r="AN8" s="51"/>
      <c r="AO8" s="51"/>
      <c r="AP8" s="51"/>
      <c r="AQ8" s="51"/>
      <c r="AR8" s="51"/>
      <c r="AS8" s="51"/>
      <c r="AT8" s="46">
        <f>データ!T6</f>
        <v>212.47</v>
      </c>
      <c r="AU8" s="46"/>
      <c r="AV8" s="46"/>
      <c r="AW8" s="46"/>
      <c r="AX8" s="46"/>
      <c r="AY8" s="46"/>
      <c r="AZ8" s="46"/>
      <c r="BA8" s="46"/>
      <c r="BB8" s="46">
        <f>データ!U6</f>
        <v>902.12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x14ac:dyDescent="0.15">
      <c r="A10" s="2"/>
      <c r="B10" s="46" t="str">
        <f>データ!N6</f>
        <v>-</v>
      </c>
      <c r="C10" s="46"/>
      <c r="D10" s="46"/>
      <c r="E10" s="46"/>
      <c r="F10" s="46"/>
      <c r="G10" s="46"/>
      <c r="H10" s="46"/>
      <c r="I10" s="46">
        <f>データ!O6</f>
        <v>35.880000000000003</v>
      </c>
      <c r="J10" s="46"/>
      <c r="K10" s="46"/>
      <c r="L10" s="46"/>
      <c r="M10" s="46"/>
      <c r="N10" s="46"/>
      <c r="O10" s="46"/>
      <c r="P10" s="46">
        <f>データ!P6</f>
        <v>11.9</v>
      </c>
      <c r="Q10" s="46"/>
      <c r="R10" s="46"/>
      <c r="S10" s="46"/>
      <c r="T10" s="46"/>
      <c r="U10" s="46"/>
      <c r="V10" s="46"/>
      <c r="W10" s="46">
        <f>データ!Q6</f>
        <v>54.94</v>
      </c>
      <c r="X10" s="46"/>
      <c r="Y10" s="46"/>
      <c r="Z10" s="46"/>
      <c r="AA10" s="46"/>
      <c r="AB10" s="46"/>
      <c r="AC10" s="46"/>
      <c r="AD10" s="51">
        <f>データ!R6</f>
        <v>2386</v>
      </c>
      <c r="AE10" s="51"/>
      <c r="AF10" s="51"/>
      <c r="AG10" s="51"/>
      <c r="AH10" s="51"/>
      <c r="AI10" s="51"/>
      <c r="AJ10" s="51"/>
      <c r="AK10" s="2"/>
      <c r="AL10" s="51">
        <f>データ!V6</f>
        <v>22660</v>
      </c>
      <c r="AM10" s="51"/>
      <c r="AN10" s="51"/>
      <c r="AO10" s="51"/>
      <c r="AP10" s="51"/>
      <c r="AQ10" s="51"/>
      <c r="AR10" s="51"/>
      <c r="AS10" s="51"/>
      <c r="AT10" s="46">
        <f>データ!W6</f>
        <v>7.83</v>
      </c>
      <c r="AU10" s="46"/>
      <c r="AV10" s="46"/>
      <c r="AW10" s="46"/>
      <c r="AX10" s="46"/>
      <c r="AY10" s="46"/>
      <c r="AZ10" s="46"/>
      <c r="BA10" s="46"/>
      <c r="BB10" s="46">
        <f>データ!X6</f>
        <v>2894</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119</v>
      </c>
      <c r="BM16" s="71"/>
      <c r="BN16" s="71"/>
      <c r="BO16" s="71"/>
      <c r="BP16" s="71"/>
      <c r="BQ16" s="71"/>
      <c r="BR16" s="71"/>
      <c r="BS16" s="71"/>
      <c r="BT16" s="71"/>
      <c r="BU16" s="71"/>
      <c r="BV16" s="71"/>
      <c r="BW16" s="71"/>
      <c r="BX16" s="71"/>
      <c r="BY16" s="71"/>
      <c r="BZ16" s="72"/>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x14ac:dyDescent="0.15">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x14ac:dyDescent="0.15">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121</v>
      </c>
      <c r="BM47" s="71"/>
      <c r="BN47" s="71"/>
      <c r="BO47" s="71"/>
      <c r="BP47" s="71"/>
      <c r="BQ47" s="71"/>
      <c r="BR47" s="71"/>
      <c r="BS47" s="71"/>
      <c r="BT47" s="71"/>
      <c r="BU47" s="71"/>
      <c r="BV47" s="71"/>
      <c r="BW47" s="71"/>
      <c r="BX47" s="71"/>
      <c r="BY47" s="71"/>
      <c r="BZ47" s="72"/>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x14ac:dyDescent="0.15">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x14ac:dyDescent="0.15">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x14ac:dyDescent="0.15">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x14ac:dyDescent="0.15">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36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66</v>
      </c>
      <c r="B4" s="31"/>
      <c r="C4" s="31"/>
      <c r="D4" s="31"/>
      <c r="E4" s="31"/>
      <c r="F4" s="31"/>
      <c r="G4" s="31"/>
      <c r="H4" s="81"/>
      <c r="I4" s="82"/>
      <c r="J4" s="82"/>
      <c r="K4" s="82"/>
      <c r="L4" s="82"/>
      <c r="M4" s="82"/>
      <c r="N4" s="82"/>
      <c r="O4" s="82"/>
      <c r="P4" s="82"/>
      <c r="Q4" s="82"/>
      <c r="R4" s="82"/>
      <c r="S4" s="82"/>
      <c r="T4" s="82"/>
      <c r="U4" s="82"/>
      <c r="V4" s="82"/>
      <c r="W4" s="82"/>
      <c r="X4" s="83"/>
      <c r="Y4" s="77" t="s">
        <v>67</v>
      </c>
      <c r="Z4" s="77"/>
      <c r="AA4" s="77"/>
      <c r="AB4" s="77"/>
      <c r="AC4" s="77"/>
      <c r="AD4" s="77"/>
      <c r="AE4" s="77"/>
      <c r="AF4" s="77"/>
      <c r="AG4" s="77"/>
      <c r="AH4" s="77"/>
      <c r="AI4" s="77"/>
      <c r="AJ4" s="77" t="s">
        <v>68</v>
      </c>
      <c r="AK4" s="77"/>
      <c r="AL4" s="77"/>
      <c r="AM4" s="77"/>
      <c r="AN4" s="77"/>
      <c r="AO4" s="77"/>
      <c r="AP4" s="77"/>
      <c r="AQ4" s="77"/>
      <c r="AR4" s="77"/>
      <c r="AS4" s="77"/>
      <c r="AT4" s="77"/>
      <c r="AU4" s="77" t="s">
        <v>69</v>
      </c>
      <c r="AV4" s="77"/>
      <c r="AW4" s="77"/>
      <c r="AX4" s="77"/>
      <c r="AY4" s="77"/>
      <c r="AZ4" s="77"/>
      <c r="BA4" s="77"/>
      <c r="BB4" s="77"/>
      <c r="BC4" s="77"/>
      <c r="BD4" s="77"/>
      <c r="BE4" s="77"/>
      <c r="BF4" s="77" t="s">
        <v>70</v>
      </c>
      <c r="BG4" s="77"/>
      <c r="BH4" s="77"/>
      <c r="BI4" s="77"/>
      <c r="BJ4" s="77"/>
      <c r="BK4" s="77"/>
      <c r="BL4" s="77"/>
      <c r="BM4" s="77"/>
      <c r="BN4" s="77"/>
      <c r="BO4" s="77"/>
      <c r="BP4" s="77"/>
      <c r="BQ4" s="77" t="s">
        <v>71</v>
      </c>
      <c r="BR4" s="77"/>
      <c r="BS4" s="77"/>
      <c r="BT4" s="77"/>
      <c r="BU4" s="77"/>
      <c r="BV4" s="77"/>
      <c r="BW4" s="77"/>
      <c r="BX4" s="77"/>
      <c r="BY4" s="77"/>
      <c r="BZ4" s="77"/>
      <c r="CA4" s="77"/>
      <c r="CB4" s="77" t="s">
        <v>72</v>
      </c>
      <c r="CC4" s="77"/>
      <c r="CD4" s="77"/>
      <c r="CE4" s="77"/>
      <c r="CF4" s="77"/>
      <c r="CG4" s="77"/>
      <c r="CH4" s="77"/>
      <c r="CI4" s="77"/>
      <c r="CJ4" s="77"/>
      <c r="CK4" s="77"/>
      <c r="CL4" s="77"/>
      <c r="CM4" s="77" t="s">
        <v>73</v>
      </c>
      <c r="CN4" s="77"/>
      <c r="CO4" s="77"/>
      <c r="CP4" s="77"/>
      <c r="CQ4" s="77"/>
      <c r="CR4" s="77"/>
      <c r="CS4" s="77"/>
      <c r="CT4" s="77"/>
      <c r="CU4" s="77"/>
      <c r="CV4" s="77"/>
      <c r="CW4" s="77"/>
      <c r="CX4" s="77" t="s">
        <v>74</v>
      </c>
      <c r="CY4" s="77"/>
      <c r="CZ4" s="77"/>
      <c r="DA4" s="77"/>
      <c r="DB4" s="77"/>
      <c r="DC4" s="77"/>
      <c r="DD4" s="77"/>
      <c r="DE4" s="77"/>
      <c r="DF4" s="77"/>
      <c r="DG4" s="77"/>
      <c r="DH4" s="77"/>
      <c r="DI4" s="77" t="s">
        <v>75</v>
      </c>
      <c r="DJ4" s="77"/>
      <c r="DK4" s="77"/>
      <c r="DL4" s="77"/>
      <c r="DM4" s="77"/>
      <c r="DN4" s="77"/>
      <c r="DO4" s="77"/>
      <c r="DP4" s="77"/>
      <c r="DQ4" s="77"/>
      <c r="DR4" s="77"/>
      <c r="DS4" s="77"/>
      <c r="DT4" s="77" t="s">
        <v>76</v>
      </c>
      <c r="DU4" s="77"/>
      <c r="DV4" s="77"/>
      <c r="DW4" s="77"/>
      <c r="DX4" s="77"/>
      <c r="DY4" s="77"/>
      <c r="DZ4" s="77"/>
      <c r="EA4" s="77"/>
      <c r="EB4" s="77"/>
      <c r="EC4" s="77"/>
      <c r="ED4" s="77"/>
      <c r="EE4" s="77" t="s">
        <v>77</v>
      </c>
      <c r="EF4" s="77"/>
      <c r="EG4" s="77"/>
      <c r="EH4" s="77"/>
      <c r="EI4" s="77"/>
      <c r="EJ4" s="77"/>
      <c r="EK4" s="77"/>
      <c r="EL4" s="77"/>
      <c r="EM4" s="77"/>
      <c r="EN4" s="77"/>
      <c r="EO4" s="77"/>
    </row>
    <row r="5" spans="1:148" x14ac:dyDescent="0.15">
      <c r="A5" s="29" t="s">
        <v>78</v>
      </c>
      <c r="B5" s="32"/>
      <c r="C5" s="32"/>
      <c r="D5" s="32"/>
      <c r="E5" s="32"/>
      <c r="F5" s="32"/>
      <c r="G5" s="32"/>
      <c r="H5" s="33" t="s">
        <v>79</v>
      </c>
      <c r="I5" s="33" t="s">
        <v>80</v>
      </c>
      <c r="J5" s="33" t="s">
        <v>81</v>
      </c>
      <c r="K5" s="33" t="s">
        <v>82</v>
      </c>
      <c r="L5" s="33" t="s">
        <v>83</v>
      </c>
      <c r="M5" s="33" t="s">
        <v>5</v>
      </c>
      <c r="N5" s="33" t="s">
        <v>84</v>
      </c>
      <c r="O5" s="33" t="s">
        <v>85</v>
      </c>
      <c r="P5" s="33" t="s">
        <v>86</v>
      </c>
      <c r="Q5" s="33" t="s">
        <v>87</v>
      </c>
      <c r="R5" s="33" t="s">
        <v>88</v>
      </c>
      <c r="S5" s="33" t="s">
        <v>89</v>
      </c>
      <c r="T5" s="33" t="s">
        <v>90</v>
      </c>
      <c r="U5" s="33" t="s">
        <v>91</v>
      </c>
      <c r="V5" s="33" t="s">
        <v>92</v>
      </c>
      <c r="W5" s="33" t="s">
        <v>93</v>
      </c>
      <c r="X5" s="33" t="s">
        <v>94</v>
      </c>
      <c r="Y5" s="33" t="s">
        <v>95</v>
      </c>
      <c r="Z5" s="33" t="s">
        <v>96</v>
      </c>
      <c r="AA5" s="33" t="s">
        <v>97</v>
      </c>
      <c r="AB5" s="33" t="s">
        <v>98</v>
      </c>
      <c r="AC5" s="33" t="s">
        <v>99</v>
      </c>
      <c r="AD5" s="33" t="s">
        <v>100</v>
      </c>
      <c r="AE5" s="33" t="s">
        <v>101</v>
      </c>
      <c r="AF5" s="33" t="s">
        <v>102</v>
      </c>
      <c r="AG5" s="33" t="s">
        <v>103</v>
      </c>
      <c r="AH5" s="33" t="s">
        <v>104</v>
      </c>
      <c r="AI5" s="33" t="s">
        <v>43</v>
      </c>
      <c r="AJ5" s="33" t="s">
        <v>95</v>
      </c>
      <c r="AK5" s="33" t="s">
        <v>96</v>
      </c>
      <c r="AL5" s="33" t="s">
        <v>97</v>
      </c>
      <c r="AM5" s="33" t="s">
        <v>98</v>
      </c>
      <c r="AN5" s="33" t="s">
        <v>99</v>
      </c>
      <c r="AO5" s="33" t="s">
        <v>100</v>
      </c>
      <c r="AP5" s="33" t="s">
        <v>101</v>
      </c>
      <c r="AQ5" s="33" t="s">
        <v>102</v>
      </c>
      <c r="AR5" s="33" t="s">
        <v>103</v>
      </c>
      <c r="AS5" s="33" t="s">
        <v>104</v>
      </c>
      <c r="AT5" s="33" t="s">
        <v>105</v>
      </c>
      <c r="AU5" s="33" t="s">
        <v>95</v>
      </c>
      <c r="AV5" s="33" t="s">
        <v>96</v>
      </c>
      <c r="AW5" s="33" t="s">
        <v>97</v>
      </c>
      <c r="AX5" s="33" t="s">
        <v>98</v>
      </c>
      <c r="AY5" s="33" t="s">
        <v>99</v>
      </c>
      <c r="AZ5" s="33" t="s">
        <v>100</v>
      </c>
      <c r="BA5" s="33" t="s">
        <v>101</v>
      </c>
      <c r="BB5" s="33" t="s">
        <v>102</v>
      </c>
      <c r="BC5" s="33" t="s">
        <v>103</v>
      </c>
      <c r="BD5" s="33" t="s">
        <v>104</v>
      </c>
      <c r="BE5" s="33" t="s">
        <v>105</v>
      </c>
      <c r="BF5" s="33" t="s">
        <v>95</v>
      </c>
      <c r="BG5" s="33" t="s">
        <v>96</v>
      </c>
      <c r="BH5" s="33" t="s">
        <v>97</v>
      </c>
      <c r="BI5" s="33" t="s">
        <v>98</v>
      </c>
      <c r="BJ5" s="33" t="s">
        <v>99</v>
      </c>
      <c r="BK5" s="33" t="s">
        <v>100</v>
      </c>
      <c r="BL5" s="33" t="s">
        <v>101</v>
      </c>
      <c r="BM5" s="33" t="s">
        <v>102</v>
      </c>
      <c r="BN5" s="33" t="s">
        <v>103</v>
      </c>
      <c r="BO5" s="33" t="s">
        <v>104</v>
      </c>
      <c r="BP5" s="33" t="s">
        <v>105</v>
      </c>
      <c r="BQ5" s="33" t="s">
        <v>95</v>
      </c>
      <c r="BR5" s="33" t="s">
        <v>96</v>
      </c>
      <c r="BS5" s="33" t="s">
        <v>97</v>
      </c>
      <c r="BT5" s="33" t="s">
        <v>98</v>
      </c>
      <c r="BU5" s="33" t="s">
        <v>99</v>
      </c>
      <c r="BV5" s="33" t="s">
        <v>100</v>
      </c>
      <c r="BW5" s="33" t="s">
        <v>101</v>
      </c>
      <c r="BX5" s="33" t="s">
        <v>102</v>
      </c>
      <c r="BY5" s="33" t="s">
        <v>103</v>
      </c>
      <c r="BZ5" s="33" t="s">
        <v>104</v>
      </c>
      <c r="CA5" s="33" t="s">
        <v>105</v>
      </c>
      <c r="CB5" s="33" t="s">
        <v>95</v>
      </c>
      <c r="CC5" s="33" t="s">
        <v>96</v>
      </c>
      <c r="CD5" s="33" t="s">
        <v>97</v>
      </c>
      <c r="CE5" s="33" t="s">
        <v>98</v>
      </c>
      <c r="CF5" s="33" t="s">
        <v>99</v>
      </c>
      <c r="CG5" s="33" t="s">
        <v>100</v>
      </c>
      <c r="CH5" s="33" t="s">
        <v>101</v>
      </c>
      <c r="CI5" s="33" t="s">
        <v>102</v>
      </c>
      <c r="CJ5" s="33" t="s">
        <v>103</v>
      </c>
      <c r="CK5" s="33" t="s">
        <v>104</v>
      </c>
      <c r="CL5" s="33" t="s">
        <v>105</v>
      </c>
      <c r="CM5" s="33" t="s">
        <v>95</v>
      </c>
      <c r="CN5" s="33" t="s">
        <v>96</v>
      </c>
      <c r="CO5" s="33" t="s">
        <v>97</v>
      </c>
      <c r="CP5" s="33" t="s">
        <v>98</v>
      </c>
      <c r="CQ5" s="33" t="s">
        <v>99</v>
      </c>
      <c r="CR5" s="33" t="s">
        <v>100</v>
      </c>
      <c r="CS5" s="33" t="s">
        <v>101</v>
      </c>
      <c r="CT5" s="33" t="s">
        <v>102</v>
      </c>
      <c r="CU5" s="33" t="s">
        <v>103</v>
      </c>
      <c r="CV5" s="33" t="s">
        <v>104</v>
      </c>
      <c r="CW5" s="33" t="s">
        <v>105</v>
      </c>
      <c r="CX5" s="33" t="s">
        <v>95</v>
      </c>
      <c r="CY5" s="33" t="s">
        <v>96</v>
      </c>
      <c r="CZ5" s="33" t="s">
        <v>97</v>
      </c>
      <c r="DA5" s="33" t="s">
        <v>98</v>
      </c>
      <c r="DB5" s="33" t="s">
        <v>99</v>
      </c>
      <c r="DC5" s="33" t="s">
        <v>100</v>
      </c>
      <c r="DD5" s="33" t="s">
        <v>101</v>
      </c>
      <c r="DE5" s="33" t="s">
        <v>102</v>
      </c>
      <c r="DF5" s="33" t="s">
        <v>103</v>
      </c>
      <c r="DG5" s="33" t="s">
        <v>104</v>
      </c>
      <c r="DH5" s="33" t="s">
        <v>105</v>
      </c>
      <c r="DI5" s="33" t="s">
        <v>95</v>
      </c>
      <c r="DJ5" s="33" t="s">
        <v>96</v>
      </c>
      <c r="DK5" s="33" t="s">
        <v>97</v>
      </c>
      <c r="DL5" s="33" t="s">
        <v>98</v>
      </c>
      <c r="DM5" s="33" t="s">
        <v>99</v>
      </c>
      <c r="DN5" s="33" t="s">
        <v>100</v>
      </c>
      <c r="DO5" s="33" t="s">
        <v>101</v>
      </c>
      <c r="DP5" s="33" t="s">
        <v>102</v>
      </c>
      <c r="DQ5" s="33" t="s">
        <v>103</v>
      </c>
      <c r="DR5" s="33" t="s">
        <v>104</v>
      </c>
      <c r="DS5" s="33" t="s">
        <v>105</v>
      </c>
      <c r="DT5" s="33" t="s">
        <v>95</v>
      </c>
      <c r="DU5" s="33" t="s">
        <v>96</v>
      </c>
      <c r="DV5" s="33" t="s">
        <v>97</v>
      </c>
      <c r="DW5" s="33" t="s">
        <v>98</v>
      </c>
      <c r="DX5" s="33" t="s">
        <v>99</v>
      </c>
      <c r="DY5" s="33" t="s">
        <v>100</v>
      </c>
      <c r="DZ5" s="33" t="s">
        <v>101</v>
      </c>
      <c r="EA5" s="33" t="s">
        <v>102</v>
      </c>
      <c r="EB5" s="33" t="s">
        <v>103</v>
      </c>
      <c r="EC5" s="33" t="s">
        <v>104</v>
      </c>
      <c r="ED5" s="33" t="s">
        <v>105</v>
      </c>
      <c r="EE5" s="33" t="s">
        <v>95</v>
      </c>
      <c r="EF5" s="33" t="s">
        <v>96</v>
      </c>
      <c r="EG5" s="33" t="s">
        <v>97</v>
      </c>
      <c r="EH5" s="33" t="s">
        <v>98</v>
      </c>
      <c r="EI5" s="33" t="s">
        <v>99</v>
      </c>
      <c r="EJ5" s="33" t="s">
        <v>100</v>
      </c>
      <c r="EK5" s="33" t="s">
        <v>101</v>
      </c>
      <c r="EL5" s="33" t="s">
        <v>102</v>
      </c>
      <c r="EM5" s="33" t="s">
        <v>103</v>
      </c>
      <c r="EN5" s="33" t="s">
        <v>104</v>
      </c>
      <c r="EO5" s="33" t="s">
        <v>105</v>
      </c>
    </row>
    <row r="6" spans="1:148" s="37" customFormat="1" x14ac:dyDescent="0.15">
      <c r="A6" s="29" t="s">
        <v>106</v>
      </c>
      <c r="B6" s="34">
        <f>B7</f>
        <v>2016</v>
      </c>
      <c r="C6" s="34">
        <f t="shared" ref="C6:X6" si="3">C7</f>
        <v>192015</v>
      </c>
      <c r="D6" s="34">
        <f t="shared" si="3"/>
        <v>46</v>
      </c>
      <c r="E6" s="34">
        <f t="shared" si="3"/>
        <v>17</v>
      </c>
      <c r="F6" s="34">
        <f t="shared" si="3"/>
        <v>4</v>
      </c>
      <c r="G6" s="34">
        <f t="shared" si="3"/>
        <v>0</v>
      </c>
      <c r="H6" s="34" t="str">
        <f t="shared" si="3"/>
        <v>山梨県　甲府市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35.880000000000003</v>
      </c>
      <c r="P6" s="35">
        <f t="shared" si="3"/>
        <v>11.9</v>
      </c>
      <c r="Q6" s="35">
        <f t="shared" si="3"/>
        <v>54.94</v>
      </c>
      <c r="R6" s="35">
        <f t="shared" si="3"/>
        <v>2386</v>
      </c>
      <c r="S6" s="35">
        <f t="shared" si="3"/>
        <v>191673</v>
      </c>
      <c r="T6" s="35">
        <f t="shared" si="3"/>
        <v>212.47</v>
      </c>
      <c r="U6" s="35">
        <f t="shared" si="3"/>
        <v>902.12</v>
      </c>
      <c r="V6" s="35">
        <f t="shared" si="3"/>
        <v>22660</v>
      </c>
      <c r="W6" s="35">
        <f t="shared" si="3"/>
        <v>7.83</v>
      </c>
      <c r="X6" s="35">
        <f t="shared" si="3"/>
        <v>2894</v>
      </c>
      <c r="Y6" s="36">
        <f>IF(Y7="",NA(),Y7)</f>
        <v>100.02</v>
      </c>
      <c r="Z6" s="36">
        <f t="shared" ref="Z6:AH6" si="4">IF(Z7="",NA(),Z7)</f>
        <v>100.02</v>
      </c>
      <c r="AA6" s="36">
        <f t="shared" si="4"/>
        <v>113.4</v>
      </c>
      <c r="AB6" s="36">
        <f t="shared" si="4"/>
        <v>128.44</v>
      </c>
      <c r="AC6" s="36">
        <f t="shared" si="4"/>
        <v>109.66</v>
      </c>
      <c r="AD6" s="36">
        <f t="shared" si="4"/>
        <v>93.85</v>
      </c>
      <c r="AE6" s="36">
        <f t="shared" si="4"/>
        <v>96.59</v>
      </c>
      <c r="AF6" s="36">
        <f t="shared" si="4"/>
        <v>101.24</v>
      </c>
      <c r="AG6" s="36">
        <f t="shared" si="4"/>
        <v>100.94</v>
      </c>
      <c r="AH6" s="36">
        <f t="shared" si="4"/>
        <v>100.85</v>
      </c>
      <c r="AI6" s="35" t="str">
        <f>IF(AI7="","",IF(AI7="-","【-】","【"&amp;SUBSTITUTE(TEXT(AI7,"#,##0.00"),"-","△")&amp;"】"))</f>
        <v>【100.66】</v>
      </c>
      <c r="AJ6" s="35">
        <f>IF(AJ7="",NA(),AJ7)</f>
        <v>0</v>
      </c>
      <c r="AK6" s="35">
        <f t="shared" ref="AK6:AS6" si="5">IF(AK7="",NA(),AK7)</f>
        <v>0</v>
      </c>
      <c r="AL6" s="35">
        <f t="shared" si="5"/>
        <v>0</v>
      </c>
      <c r="AM6" s="35">
        <f t="shared" si="5"/>
        <v>0</v>
      </c>
      <c r="AN6" s="35">
        <f t="shared" si="5"/>
        <v>0</v>
      </c>
      <c r="AO6" s="36">
        <f t="shared" si="5"/>
        <v>99.89</v>
      </c>
      <c r="AP6" s="36">
        <f t="shared" si="5"/>
        <v>232.81</v>
      </c>
      <c r="AQ6" s="36">
        <f t="shared" si="5"/>
        <v>184.13</v>
      </c>
      <c r="AR6" s="36">
        <f t="shared" si="5"/>
        <v>101.85</v>
      </c>
      <c r="AS6" s="36">
        <f t="shared" si="5"/>
        <v>110.77</v>
      </c>
      <c r="AT6" s="35" t="str">
        <f>IF(AT7="","",IF(AT7="-","【-】","【"&amp;SUBSTITUTE(TEXT(AT7,"#,##0.00"),"-","△")&amp;"】"))</f>
        <v>【105.22】</v>
      </c>
      <c r="AU6" s="36">
        <f>IF(AU7="",NA(),AU7)</f>
        <v>159.32</v>
      </c>
      <c r="AV6" s="36">
        <f t="shared" ref="AV6:BD6" si="6">IF(AV7="",NA(),AV7)</f>
        <v>149.86000000000001</v>
      </c>
      <c r="AW6" s="36">
        <f t="shared" si="6"/>
        <v>80.58</v>
      </c>
      <c r="AX6" s="36">
        <f t="shared" si="6"/>
        <v>66.319999999999993</v>
      </c>
      <c r="AY6" s="36">
        <f t="shared" si="6"/>
        <v>71.11</v>
      </c>
      <c r="AZ6" s="36">
        <f t="shared" si="6"/>
        <v>209.18</v>
      </c>
      <c r="BA6" s="36">
        <f t="shared" si="6"/>
        <v>290.19</v>
      </c>
      <c r="BB6" s="36">
        <f t="shared" si="6"/>
        <v>63.22</v>
      </c>
      <c r="BC6" s="36">
        <f t="shared" si="6"/>
        <v>49.07</v>
      </c>
      <c r="BD6" s="36">
        <f t="shared" si="6"/>
        <v>46.78</v>
      </c>
      <c r="BE6" s="35" t="str">
        <f>IF(BE7="","",IF(BE7="-","【-】","【"&amp;SUBSTITUTE(TEXT(BE7,"#,##0.00"),"-","△")&amp;"】"))</f>
        <v>【54.12】</v>
      </c>
      <c r="BF6" s="36">
        <f>IF(BF7="",NA(),BF7)</f>
        <v>1783.97</v>
      </c>
      <c r="BG6" s="36">
        <f t="shared" ref="BG6:BO6" si="7">IF(BG7="",NA(),BG7)</f>
        <v>1942.95</v>
      </c>
      <c r="BH6" s="36">
        <f t="shared" si="7"/>
        <v>1971.02</v>
      </c>
      <c r="BI6" s="36">
        <f t="shared" si="7"/>
        <v>1994.64</v>
      </c>
      <c r="BJ6" s="36">
        <f t="shared" si="7"/>
        <v>2001.83</v>
      </c>
      <c r="BK6" s="36">
        <f t="shared" si="7"/>
        <v>1716.82</v>
      </c>
      <c r="BL6" s="36">
        <f t="shared" si="7"/>
        <v>1569.13</v>
      </c>
      <c r="BM6" s="36">
        <f t="shared" si="7"/>
        <v>1436</v>
      </c>
      <c r="BN6" s="36">
        <f t="shared" si="7"/>
        <v>1434.89</v>
      </c>
      <c r="BO6" s="36">
        <f t="shared" si="7"/>
        <v>1298.9100000000001</v>
      </c>
      <c r="BP6" s="35" t="str">
        <f>IF(BP7="","",IF(BP7="-","【-】","【"&amp;SUBSTITUTE(TEXT(BP7,"#,##0.00"),"-","△")&amp;"】"))</f>
        <v>【1,348.09】</v>
      </c>
      <c r="BQ6" s="36">
        <f>IF(BQ7="",NA(),BQ7)</f>
        <v>100.31</v>
      </c>
      <c r="BR6" s="36">
        <f t="shared" ref="BR6:BZ6" si="8">IF(BR7="",NA(),BR7)</f>
        <v>99.92</v>
      </c>
      <c r="BS6" s="36">
        <f t="shared" si="8"/>
        <v>138.02000000000001</v>
      </c>
      <c r="BT6" s="36">
        <f t="shared" si="8"/>
        <v>125.31</v>
      </c>
      <c r="BU6" s="36">
        <f t="shared" si="8"/>
        <v>83.25</v>
      </c>
      <c r="BV6" s="36">
        <f t="shared" si="8"/>
        <v>51.73</v>
      </c>
      <c r="BW6" s="36">
        <f t="shared" si="8"/>
        <v>64.63</v>
      </c>
      <c r="BX6" s="36">
        <f t="shared" si="8"/>
        <v>66.56</v>
      </c>
      <c r="BY6" s="36">
        <f t="shared" si="8"/>
        <v>66.22</v>
      </c>
      <c r="BZ6" s="36">
        <f t="shared" si="8"/>
        <v>69.87</v>
      </c>
      <c r="CA6" s="35" t="str">
        <f>IF(CA7="","",IF(CA7="-","【-】","【"&amp;SUBSTITUTE(TEXT(CA7,"#,##0.00"),"-","△")&amp;"】"))</f>
        <v>【69.80】</v>
      </c>
      <c r="CB6" s="36">
        <f>IF(CB7="",NA(),CB7)</f>
        <v>200.79</v>
      </c>
      <c r="CC6" s="36">
        <f t="shared" ref="CC6:CK6" si="9">IF(CC7="",NA(),CC7)</f>
        <v>173.78</v>
      </c>
      <c r="CD6" s="36">
        <f t="shared" si="9"/>
        <v>126.13</v>
      </c>
      <c r="CE6" s="36">
        <f t="shared" si="9"/>
        <v>139.01</v>
      </c>
      <c r="CF6" s="36">
        <f t="shared" si="9"/>
        <v>210.35</v>
      </c>
      <c r="CG6" s="36">
        <f t="shared" si="9"/>
        <v>310.47000000000003</v>
      </c>
      <c r="CH6" s="36">
        <f t="shared" si="9"/>
        <v>245.75</v>
      </c>
      <c r="CI6" s="36">
        <f t="shared" si="9"/>
        <v>244.29</v>
      </c>
      <c r="CJ6" s="36">
        <f t="shared" si="9"/>
        <v>246.72</v>
      </c>
      <c r="CK6" s="36">
        <f t="shared" si="9"/>
        <v>234.96</v>
      </c>
      <c r="CL6" s="35" t="str">
        <f>IF(CL7="","",IF(CL7="-","【-】","【"&amp;SUBSTITUTE(TEXT(CL7,"#,##0.00"),"-","△")&amp;"】"))</f>
        <v>【232.54】</v>
      </c>
      <c r="CM6" s="36">
        <f>IF(CM7="",NA(),CM7)</f>
        <v>7.54</v>
      </c>
      <c r="CN6" s="36">
        <f t="shared" ref="CN6:CV6" si="10">IF(CN7="",NA(),CN7)</f>
        <v>7.65</v>
      </c>
      <c r="CO6" s="36">
        <f t="shared" si="10"/>
        <v>7.24</v>
      </c>
      <c r="CP6" s="36">
        <f t="shared" si="10"/>
        <v>7.8</v>
      </c>
      <c r="CQ6" s="36">
        <f t="shared" si="10"/>
        <v>79.489999999999995</v>
      </c>
      <c r="CR6" s="36">
        <f t="shared" si="10"/>
        <v>36.67</v>
      </c>
      <c r="CS6" s="36">
        <f t="shared" si="10"/>
        <v>43.65</v>
      </c>
      <c r="CT6" s="36">
        <f t="shared" si="10"/>
        <v>43.58</v>
      </c>
      <c r="CU6" s="36">
        <f t="shared" si="10"/>
        <v>41.35</v>
      </c>
      <c r="CV6" s="36">
        <f t="shared" si="10"/>
        <v>42.9</v>
      </c>
      <c r="CW6" s="35" t="str">
        <f>IF(CW7="","",IF(CW7="-","【-】","【"&amp;SUBSTITUTE(TEXT(CW7,"#,##0.00"),"-","△")&amp;"】"))</f>
        <v>【42.17】</v>
      </c>
      <c r="CX6" s="36">
        <f>IF(CX7="",NA(),CX7)</f>
        <v>93.95</v>
      </c>
      <c r="CY6" s="36">
        <f t="shared" ref="CY6:DG6" si="11">IF(CY7="",NA(),CY7)</f>
        <v>89.18</v>
      </c>
      <c r="CZ6" s="36">
        <f t="shared" si="11"/>
        <v>90.17</v>
      </c>
      <c r="DA6" s="36">
        <f t="shared" si="11"/>
        <v>88.7</v>
      </c>
      <c r="DB6" s="36">
        <f t="shared" si="11"/>
        <v>92.46</v>
      </c>
      <c r="DC6" s="36">
        <f t="shared" si="11"/>
        <v>71.239999999999995</v>
      </c>
      <c r="DD6" s="36">
        <f t="shared" si="11"/>
        <v>82.2</v>
      </c>
      <c r="DE6" s="36">
        <f t="shared" si="11"/>
        <v>82.35</v>
      </c>
      <c r="DF6" s="36">
        <f t="shared" si="11"/>
        <v>82.9</v>
      </c>
      <c r="DG6" s="36">
        <f t="shared" si="11"/>
        <v>83.5</v>
      </c>
      <c r="DH6" s="35" t="str">
        <f>IF(DH7="","",IF(DH7="-","【-】","【"&amp;SUBSTITUTE(TEXT(DH7,"#,##0.00"),"-","△")&amp;"】"))</f>
        <v>【82.30】</v>
      </c>
      <c r="DI6" s="36">
        <f>IF(DI7="",NA(),DI7)</f>
        <v>9.7799999999999994</v>
      </c>
      <c r="DJ6" s="36">
        <f t="shared" ref="DJ6:DR6" si="12">IF(DJ7="",NA(),DJ7)</f>
        <v>10.94</v>
      </c>
      <c r="DK6" s="36">
        <f t="shared" si="12"/>
        <v>16</v>
      </c>
      <c r="DL6" s="36">
        <f t="shared" si="12"/>
        <v>17.73</v>
      </c>
      <c r="DM6" s="36">
        <f t="shared" si="12"/>
        <v>19.25</v>
      </c>
      <c r="DN6" s="36">
        <f t="shared" si="12"/>
        <v>6.5</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6">
        <f>IF(EE7="",NA(),EE7)</f>
        <v>0.06</v>
      </c>
      <c r="EF6" s="36">
        <f t="shared" ref="EF6:EN6" si="14">IF(EF7="",NA(),EF7)</f>
        <v>0.02</v>
      </c>
      <c r="EG6" s="36">
        <f t="shared" si="14"/>
        <v>0.02</v>
      </c>
      <c r="EH6" s="36">
        <f t="shared" si="14"/>
        <v>0.01</v>
      </c>
      <c r="EI6" s="36">
        <f t="shared" si="14"/>
        <v>0.01</v>
      </c>
      <c r="EJ6" s="36">
        <f t="shared" si="14"/>
        <v>0.05</v>
      </c>
      <c r="EK6" s="36">
        <f t="shared" si="14"/>
        <v>0.05</v>
      </c>
      <c r="EL6" s="36">
        <f t="shared" si="14"/>
        <v>0.04</v>
      </c>
      <c r="EM6" s="36">
        <f t="shared" si="14"/>
        <v>7.0000000000000007E-2</v>
      </c>
      <c r="EN6" s="36">
        <f t="shared" si="14"/>
        <v>0.09</v>
      </c>
      <c r="EO6" s="35" t="str">
        <f>IF(EO7="","",IF(EO7="-","【-】","【"&amp;SUBSTITUTE(TEXT(EO7,"#,##0.00"),"-","△")&amp;"】"))</f>
        <v>【0.09】</v>
      </c>
    </row>
    <row r="7" spans="1:148" s="37" customFormat="1" x14ac:dyDescent="0.15">
      <c r="A7" s="29"/>
      <c r="B7" s="38">
        <v>2016</v>
      </c>
      <c r="C7" s="38">
        <v>192015</v>
      </c>
      <c r="D7" s="38">
        <v>46</v>
      </c>
      <c r="E7" s="38">
        <v>17</v>
      </c>
      <c r="F7" s="38">
        <v>4</v>
      </c>
      <c r="G7" s="38">
        <v>0</v>
      </c>
      <c r="H7" s="38" t="s">
        <v>107</v>
      </c>
      <c r="I7" s="38" t="s">
        <v>108</v>
      </c>
      <c r="J7" s="38" t="s">
        <v>109</v>
      </c>
      <c r="K7" s="38" t="s">
        <v>110</v>
      </c>
      <c r="L7" s="38" t="s">
        <v>111</v>
      </c>
      <c r="M7" s="38"/>
      <c r="N7" s="39" t="s">
        <v>112</v>
      </c>
      <c r="O7" s="39">
        <v>35.880000000000003</v>
      </c>
      <c r="P7" s="39">
        <v>11.9</v>
      </c>
      <c r="Q7" s="39">
        <v>54.94</v>
      </c>
      <c r="R7" s="39">
        <v>2386</v>
      </c>
      <c r="S7" s="39">
        <v>191673</v>
      </c>
      <c r="T7" s="39">
        <v>212.47</v>
      </c>
      <c r="U7" s="39">
        <v>902.12</v>
      </c>
      <c r="V7" s="39">
        <v>22660</v>
      </c>
      <c r="W7" s="39">
        <v>7.83</v>
      </c>
      <c r="X7" s="39">
        <v>2894</v>
      </c>
      <c r="Y7" s="39">
        <v>100.02</v>
      </c>
      <c r="Z7" s="39">
        <v>100.02</v>
      </c>
      <c r="AA7" s="39">
        <v>113.4</v>
      </c>
      <c r="AB7" s="39">
        <v>128.44</v>
      </c>
      <c r="AC7" s="39">
        <v>109.66</v>
      </c>
      <c r="AD7" s="39">
        <v>93.85</v>
      </c>
      <c r="AE7" s="39">
        <v>96.59</v>
      </c>
      <c r="AF7" s="39">
        <v>101.24</v>
      </c>
      <c r="AG7" s="39">
        <v>100.94</v>
      </c>
      <c r="AH7" s="39">
        <v>100.85</v>
      </c>
      <c r="AI7" s="39">
        <v>100.66</v>
      </c>
      <c r="AJ7" s="39">
        <v>0</v>
      </c>
      <c r="AK7" s="39">
        <v>0</v>
      </c>
      <c r="AL7" s="39">
        <v>0</v>
      </c>
      <c r="AM7" s="39">
        <v>0</v>
      </c>
      <c r="AN7" s="39">
        <v>0</v>
      </c>
      <c r="AO7" s="39">
        <v>99.89</v>
      </c>
      <c r="AP7" s="39">
        <v>232.81</v>
      </c>
      <c r="AQ7" s="39">
        <v>184.13</v>
      </c>
      <c r="AR7" s="39">
        <v>101.85</v>
      </c>
      <c r="AS7" s="39">
        <v>110.77</v>
      </c>
      <c r="AT7" s="39">
        <v>105.22</v>
      </c>
      <c r="AU7" s="39">
        <v>159.32</v>
      </c>
      <c r="AV7" s="39">
        <v>149.86000000000001</v>
      </c>
      <c r="AW7" s="39">
        <v>80.58</v>
      </c>
      <c r="AX7" s="39">
        <v>66.319999999999993</v>
      </c>
      <c r="AY7" s="39">
        <v>71.11</v>
      </c>
      <c r="AZ7" s="39">
        <v>209.18</v>
      </c>
      <c r="BA7" s="39">
        <v>290.19</v>
      </c>
      <c r="BB7" s="39">
        <v>63.22</v>
      </c>
      <c r="BC7" s="39">
        <v>49.07</v>
      </c>
      <c r="BD7" s="39">
        <v>46.78</v>
      </c>
      <c r="BE7" s="39">
        <v>54.12</v>
      </c>
      <c r="BF7" s="39">
        <v>1783.97</v>
      </c>
      <c r="BG7" s="39">
        <v>1942.95</v>
      </c>
      <c r="BH7" s="39">
        <v>1971.02</v>
      </c>
      <c r="BI7" s="39">
        <v>1994.64</v>
      </c>
      <c r="BJ7" s="39">
        <v>2001.83</v>
      </c>
      <c r="BK7" s="39">
        <v>1716.82</v>
      </c>
      <c r="BL7" s="39">
        <v>1569.13</v>
      </c>
      <c r="BM7" s="39">
        <v>1436</v>
      </c>
      <c r="BN7" s="39">
        <v>1434.89</v>
      </c>
      <c r="BO7" s="39">
        <v>1298.9100000000001</v>
      </c>
      <c r="BP7" s="39">
        <v>1348.09</v>
      </c>
      <c r="BQ7" s="39">
        <v>100.31</v>
      </c>
      <c r="BR7" s="39">
        <v>99.92</v>
      </c>
      <c r="BS7" s="39">
        <v>138.02000000000001</v>
      </c>
      <c r="BT7" s="39">
        <v>125.31</v>
      </c>
      <c r="BU7" s="39">
        <v>83.25</v>
      </c>
      <c r="BV7" s="39">
        <v>51.73</v>
      </c>
      <c r="BW7" s="39">
        <v>64.63</v>
      </c>
      <c r="BX7" s="39">
        <v>66.56</v>
      </c>
      <c r="BY7" s="39">
        <v>66.22</v>
      </c>
      <c r="BZ7" s="39">
        <v>69.87</v>
      </c>
      <c r="CA7" s="39">
        <v>69.8</v>
      </c>
      <c r="CB7" s="39">
        <v>200.79</v>
      </c>
      <c r="CC7" s="39">
        <v>173.78</v>
      </c>
      <c r="CD7" s="39">
        <v>126.13</v>
      </c>
      <c r="CE7" s="39">
        <v>139.01</v>
      </c>
      <c r="CF7" s="39">
        <v>210.35</v>
      </c>
      <c r="CG7" s="39">
        <v>310.47000000000003</v>
      </c>
      <c r="CH7" s="39">
        <v>245.75</v>
      </c>
      <c r="CI7" s="39">
        <v>244.29</v>
      </c>
      <c r="CJ7" s="39">
        <v>246.72</v>
      </c>
      <c r="CK7" s="39">
        <v>234.96</v>
      </c>
      <c r="CL7" s="39">
        <v>232.54</v>
      </c>
      <c r="CM7" s="39">
        <v>7.54</v>
      </c>
      <c r="CN7" s="39">
        <v>7.65</v>
      </c>
      <c r="CO7" s="39">
        <v>7.24</v>
      </c>
      <c r="CP7" s="39">
        <v>7.8</v>
      </c>
      <c r="CQ7" s="39">
        <v>79.489999999999995</v>
      </c>
      <c r="CR7" s="39">
        <v>36.67</v>
      </c>
      <c r="CS7" s="39">
        <v>43.65</v>
      </c>
      <c r="CT7" s="39">
        <v>43.58</v>
      </c>
      <c r="CU7" s="39">
        <v>41.35</v>
      </c>
      <c r="CV7" s="39">
        <v>42.9</v>
      </c>
      <c r="CW7" s="39">
        <v>42.17</v>
      </c>
      <c r="CX7" s="39">
        <v>93.95</v>
      </c>
      <c r="CY7" s="39">
        <v>89.18</v>
      </c>
      <c r="CZ7" s="39">
        <v>90.17</v>
      </c>
      <c r="DA7" s="39">
        <v>88.7</v>
      </c>
      <c r="DB7" s="39">
        <v>92.46</v>
      </c>
      <c r="DC7" s="39">
        <v>71.239999999999995</v>
      </c>
      <c r="DD7" s="39">
        <v>82.2</v>
      </c>
      <c r="DE7" s="39">
        <v>82.35</v>
      </c>
      <c r="DF7" s="39">
        <v>82.9</v>
      </c>
      <c r="DG7" s="39">
        <v>83.5</v>
      </c>
      <c r="DH7" s="39">
        <v>82.3</v>
      </c>
      <c r="DI7" s="39">
        <v>9.7799999999999994</v>
      </c>
      <c r="DJ7" s="39">
        <v>10.94</v>
      </c>
      <c r="DK7" s="39">
        <v>16</v>
      </c>
      <c r="DL7" s="39">
        <v>17.73</v>
      </c>
      <c r="DM7" s="39">
        <v>19.25</v>
      </c>
      <c r="DN7" s="39">
        <v>6.5</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0.06</v>
      </c>
      <c r="EF7" s="39">
        <v>0.02</v>
      </c>
      <c r="EG7" s="39">
        <v>0.02</v>
      </c>
      <c r="EH7" s="39">
        <v>0.01</v>
      </c>
      <c r="EI7" s="39">
        <v>0.01</v>
      </c>
      <c r="EJ7" s="39">
        <v>0.05</v>
      </c>
      <c r="EK7" s="39">
        <v>0.05</v>
      </c>
      <c r="EL7" s="39">
        <v>0.04</v>
      </c>
      <c r="EM7" s="39">
        <v>7.0000000000000007E-2</v>
      </c>
      <c r="EN7" s="39">
        <v>0.09</v>
      </c>
      <c r="EO7" s="39">
        <v>0.09</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113</v>
      </c>
      <c r="C9" s="41" t="s">
        <v>114</v>
      </c>
      <c r="D9" s="41" t="s">
        <v>115</v>
      </c>
      <c r="E9" s="41" t="s">
        <v>116</v>
      </c>
      <c r="F9" s="41" t="s">
        <v>117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hbis</cp:lastModifiedBy>
  <cp:lastPrinted>2018-02-12T01:00:19Z</cp:lastPrinted>
  <dcterms:created xsi:type="dcterms:W3CDTF">2017-12-25T01:55:30Z</dcterms:created>
  <dcterms:modified xsi:type="dcterms:W3CDTF">2018-02-27T04:40:17Z</dcterms:modified>
</cp:coreProperties>
</file>