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PER217\Desktop\"/>
    </mc:Choice>
  </mc:AlternateContent>
  <workbookProtection workbookPassword="B319" lockStructure="1"/>
  <bookViews>
    <workbookView xWindow="0" yWindow="0" windowWidth="20490" windowHeight="75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H78" i="4"/>
  <c r="IZ54" i="4"/>
  <c r="IZ32" i="4"/>
  <c r="MN54" i="4"/>
  <c r="C11" i="5"/>
  <c r="D11" i="5"/>
  <c r="E11" i="5"/>
  <c r="B11" i="5"/>
  <c r="AN78" i="4" l="1"/>
  <c r="AE54" i="4"/>
  <c r="AE32" i="4"/>
  <c r="KU54" i="4"/>
  <c r="KU32" i="4"/>
  <c r="HG32" i="4"/>
  <c r="HG54" i="4"/>
  <c r="FH78" i="4"/>
  <c r="DS54" i="4"/>
  <c r="DS32" i="4"/>
  <c r="KC78" i="4"/>
  <c r="EO78" i="4"/>
  <c r="DD54" i="4"/>
  <c r="DD32" i="4"/>
  <c r="U78" i="4"/>
  <c r="P54" i="4"/>
  <c r="P32" i="4"/>
  <c r="KF54" i="4"/>
  <c r="KF32" i="4"/>
  <c r="JJ78" i="4"/>
  <c r="GR54" i="4"/>
  <c r="GR32" i="4"/>
  <c r="LO78" i="4"/>
  <c r="IK54" i="4"/>
  <c r="IK32" i="4"/>
  <c r="GT78" i="4"/>
  <c r="EW54" i="4"/>
  <c r="EW32" i="4"/>
  <c r="BI54" i="4"/>
  <c r="BZ78" i="4"/>
  <c r="BI32" i="4"/>
  <c r="LY54" i="4"/>
  <c r="LY32" i="4"/>
  <c r="LJ54" i="4"/>
  <c r="LJ32" i="4"/>
  <c r="KV78" i="4"/>
  <c r="HV32" i="4"/>
  <c r="EH54" i="4"/>
  <c r="HV54" i="4"/>
  <c r="GA78" i="4"/>
  <c r="BG78" i="4"/>
  <c r="AT54" i="4"/>
  <c r="AT32" i="4"/>
  <c r="EH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<sst xmlns="http://schemas.openxmlformats.org/spreadsheetml/2006/main" count="287" uniqueCount="147">
  <si>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</si>
  <si>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</si>
  <si>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</si>
  <si>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</si>
  <si>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</si>
  <si>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</si>
  <si>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</si>
  <si>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</si>
  <si>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</si>
  <si>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</si>
  <si>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</si>
  <si>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</si>
  <si>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</si>
  <si>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</si>
  <si>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</si>
  <si>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</si>
  <si>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</si>
  <si>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</si>
  <si>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</si>
  <si>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</si>
  <si>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</si>
  <si>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</si>
  <si>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</si>
  <si>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</si>
  <si>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</si>
  <si>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</si>
  <si>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</si>
  <si>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</si>
  <si>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</si>
  <si>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</si>
  <si>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</si>
  <si>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</si>
  <si>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</si>
  <si>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</si>
  <si>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</si>
  <si>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</si>
  <si>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</si>
  <si>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</si>
  <si>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</si>
  <si>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</si>
  <si>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</si>
  <si>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</si>
  <si>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</si>
  <si>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</si>
  <si>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</si>
  <si>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</si>
  <si>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</si>
  <si>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</si>
  <si>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</si>
  <si>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</si>
  <si>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</si>
  <si>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</si>
  <si>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</si>
  <si>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</si>
  <si>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</si>
  <si>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</si>
  <si>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</si>
  <si>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</si>
  <si>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</si>
  <si>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</si>
  <si>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</si>
  <si>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</si>
  <si>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</si>
  <si>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</si>
  <si>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</si>
  <si>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</si>
  <si>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</si>
  <si>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</si>
  <si>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</si>
  <si>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</si>
  <si>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</si>
  <si>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</si>
  <si>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</si>
  <si>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</si>
  <si>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</si>
  <si>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</si>
  <si>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</si>
  <si>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</si>
  <si>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</si>
  <si>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</si>
  <si>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</si>
  <si>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</si>
  <si>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</si>
  <si>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</si>
  <si>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</si>
  <si>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</si>
  <si>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</si>
  <si>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</si>
  <si>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</si>
  <si>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</si>
  <si>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</si>
  <si>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</si>
  <si>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</si>
  <si>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</si>
  <si>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</si>
  <si>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</si>
  <si>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</si>
  <si>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</si>
  <si>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</si>
  <si>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</si>
  <si>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</si>
  <si>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</si>
  <si>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</si>
  <si>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</si>
  <si>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</si>
  <si>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</si>
  <si>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</si>
  <si>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</si>
  <si>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</si>
  <si>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</si>
  <si>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</si>
  <si>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</si>
  <si>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</si>
  <si>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</si>
  <si>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</si>
  <si>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</si>
  <si>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</si>
  <si>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</si>
  <si>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</si>
  <si>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</si>
  <si>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</si>
  <si>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</si>
  <si>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</si>
  <si>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</si>
  <si>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韮崎市</t>
  </si>
  <si>
    <t>国保市立病院</t>
  </si>
  <si>
    <t>当然財務</t>
  </si>
  <si>
    <t>病院事業</t>
  </si>
  <si>
    <t>一般病院</t>
  </si>
  <si>
    <t>100床以上～200床未満</t>
  </si>
  <si>
    <t>直営</t>
  </si>
  <si>
    <t>-</t>
  </si>
  <si>
    <t>ド 訓</t>
  </si>
  <si>
    <t>救 災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</si>
  <si>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</si>
  <si>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</si>
  <si>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</si>
  <si>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</si>
  <si>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</si>
  <si>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</si>
  <si>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</si>
  <si>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</si>
  <si>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</si>
  <si>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有形固定資産、機械備品ともに減価償却率が高く、病院の建物は病棟改築から35年余りが経過し、排水設備や冷暖房設備等の老朽化が進んでいる。また、病院運営の要となる高額医療機器についても、耐用年数を経過しているものも存在するため今後計画的な更新や改修を要する。</t>
    <rPh sb="0" eb="2">
      <t>ユウケイ</t>
    </rPh>
    <rPh sb="2" eb="4">
      <t>コテイ</t>
    </rPh>
    <rPh sb="4" eb="6">
      <t>シサン</t>
    </rPh>
    <rPh sb="7" eb="9">
      <t>キカイ</t>
    </rPh>
    <rPh sb="9" eb="11">
      <t>ビヒン</t>
    </rPh>
    <rPh sb="14" eb="16">
      <t>ゲンカ</t>
    </rPh>
    <rPh sb="16" eb="18">
      <t>ショウキャク</t>
    </rPh>
    <rPh sb="18" eb="19">
      <t>リツ</t>
    </rPh>
    <rPh sb="20" eb="21">
      <t>タカ</t>
    </rPh>
    <rPh sb="23" eb="25">
      <t>ビョウイン</t>
    </rPh>
    <rPh sb="26" eb="28">
      <t>タテモノ</t>
    </rPh>
    <rPh sb="29" eb="31">
      <t>ビョウトウ</t>
    </rPh>
    <rPh sb="31" eb="33">
      <t>カイチク</t>
    </rPh>
    <rPh sb="37" eb="38">
      <t>ネン</t>
    </rPh>
    <rPh sb="38" eb="39">
      <t>アマ</t>
    </rPh>
    <rPh sb="41" eb="43">
      <t>ケイカ</t>
    </rPh>
    <rPh sb="45" eb="47">
      <t>ハイスイ</t>
    </rPh>
    <rPh sb="47" eb="49">
      <t>セツビ</t>
    </rPh>
    <rPh sb="50" eb="53">
      <t>レイダンボウ</t>
    </rPh>
    <rPh sb="53" eb="55">
      <t>セツビ</t>
    </rPh>
    <rPh sb="55" eb="56">
      <t>トウ</t>
    </rPh>
    <rPh sb="57" eb="60">
      <t>ロウキュウカ</t>
    </rPh>
    <rPh sb="61" eb="62">
      <t>スス</t>
    </rPh>
    <rPh sb="70" eb="72">
      <t>ビョウイン</t>
    </rPh>
    <rPh sb="72" eb="74">
      <t>ウンエイ</t>
    </rPh>
    <rPh sb="75" eb="76">
      <t>カナメ</t>
    </rPh>
    <rPh sb="79" eb="81">
      <t>コウガク</t>
    </rPh>
    <rPh sb="81" eb="83">
      <t>イリョウ</t>
    </rPh>
    <rPh sb="83" eb="85">
      <t>キキ</t>
    </rPh>
    <rPh sb="91" eb="93">
      <t>タイヨウ</t>
    </rPh>
    <rPh sb="93" eb="95">
      <t>ネンスウ</t>
    </rPh>
    <rPh sb="96" eb="98">
      <t>ケイカ</t>
    </rPh>
    <rPh sb="105" eb="107">
      <t>ソンザイ</t>
    </rPh>
    <rPh sb="111" eb="113">
      <t>コンゴ</t>
    </rPh>
    <rPh sb="113" eb="116">
      <t>ケイカクテキ</t>
    </rPh>
    <rPh sb="117" eb="119">
      <t>コウシン</t>
    </rPh>
    <rPh sb="120" eb="122">
      <t>カイシュウ</t>
    </rPh>
    <rPh sb="123" eb="124">
      <t>ヨウ</t>
    </rPh>
    <phoneticPr fontId="5"/>
  </si>
  <si>
    <t>当院は一般急性期病床と療養病床を有し、峡北地域(韮崎市、北杜市)の地域医療の中核を担っている。
また、救急指定病院として地域の救急医療(2次救急)の中心的な役割を担っている。</t>
    <rPh sb="0" eb="2">
      <t>トウイン</t>
    </rPh>
    <rPh sb="8" eb="10">
      <t>ビョウショウ</t>
    </rPh>
    <rPh sb="13" eb="15">
      <t>ビョウショウ</t>
    </rPh>
    <rPh sb="19" eb="21">
      <t>キョウホク</t>
    </rPh>
    <rPh sb="21" eb="23">
      <t>チイキ</t>
    </rPh>
    <rPh sb="24" eb="27">
      <t>ニラサキシ</t>
    </rPh>
    <rPh sb="28" eb="31">
      <t>ホクトシ</t>
    </rPh>
    <rPh sb="33" eb="35">
      <t>チイキ</t>
    </rPh>
    <rPh sb="35" eb="37">
      <t>イリョウ</t>
    </rPh>
    <rPh sb="38" eb="40">
      <t>チュウカク</t>
    </rPh>
    <rPh sb="41" eb="42">
      <t>ニナ</t>
    </rPh>
    <rPh sb="51" eb="53">
      <t>キュウキュウ</t>
    </rPh>
    <rPh sb="53" eb="55">
      <t>シテイ</t>
    </rPh>
    <rPh sb="55" eb="57">
      <t>ビョウイン</t>
    </rPh>
    <rPh sb="60" eb="62">
      <t>チイキ</t>
    </rPh>
    <rPh sb="63" eb="65">
      <t>キュウキュウ</t>
    </rPh>
    <rPh sb="65" eb="67">
      <t>イリョウ</t>
    </rPh>
    <rPh sb="69" eb="70">
      <t>ジ</t>
    </rPh>
    <rPh sb="70" eb="72">
      <t>キュウキュウ</t>
    </rPh>
    <rPh sb="74" eb="77">
      <t>チュウシンテキ</t>
    </rPh>
    <rPh sb="78" eb="80">
      <t>ヤクワリ</t>
    </rPh>
    <rPh sb="81" eb="82">
      <t>ニナ</t>
    </rPh>
    <phoneticPr fontId="5"/>
  </si>
  <si>
    <t xml:space="preserve">平成28年度決算においては、入院・外来延べ患者数の減少に伴い入院・外来収益が減少したことや、電子カルテ導入に伴う臨時的費用の増加なども影響し、経常収支比率及び医業収支比率が減少した。
また、3期連続して純損失を計上したことにより累積欠損金が発生した。
</t>
    <rPh sb="0" eb="2">
      <t>ヘイセイ</t>
    </rPh>
    <rPh sb="4" eb="6">
      <t>ネンド</t>
    </rPh>
    <rPh sb="6" eb="8">
      <t>ケッサン</t>
    </rPh>
    <rPh sb="14" eb="16">
      <t>ニュウイン</t>
    </rPh>
    <rPh sb="17" eb="19">
      <t>ガイライ</t>
    </rPh>
    <rPh sb="19" eb="20">
      <t>ノ</t>
    </rPh>
    <rPh sb="21" eb="24">
      <t>カンジャスウ</t>
    </rPh>
    <rPh sb="25" eb="27">
      <t>ゲンショウ</t>
    </rPh>
    <rPh sb="28" eb="29">
      <t>トモナ</t>
    </rPh>
    <rPh sb="30" eb="32">
      <t>ニュウイン</t>
    </rPh>
    <rPh sb="33" eb="35">
      <t>ガイライ</t>
    </rPh>
    <rPh sb="35" eb="37">
      <t>シュウエキ</t>
    </rPh>
    <rPh sb="38" eb="40">
      <t>ゲンショウ</t>
    </rPh>
    <rPh sb="46" eb="48">
      <t>デンシ</t>
    </rPh>
    <rPh sb="51" eb="53">
      <t>ドウニュウ</t>
    </rPh>
    <rPh sb="54" eb="55">
      <t>トモナ</t>
    </rPh>
    <rPh sb="56" eb="59">
      <t>リンジテキ</t>
    </rPh>
    <rPh sb="59" eb="61">
      <t>ヒヨウ</t>
    </rPh>
    <rPh sb="62" eb="64">
      <t>ゾウカ</t>
    </rPh>
    <rPh sb="67" eb="69">
      <t>エイキョウ</t>
    </rPh>
    <rPh sb="71" eb="73">
      <t>ケイジョウ</t>
    </rPh>
    <rPh sb="73" eb="75">
      <t>シュウシ</t>
    </rPh>
    <rPh sb="75" eb="77">
      <t>ヒリツ</t>
    </rPh>
    <rPh sb="77" eb="78">
      <t>オヨ</t>
    </rPh>
    <rPh sb="79" eb="81">
      <t>イギョウ</t>
    </rPh>
    <rPh sb="81" eb="83">
      <t>シュウシ</t>
    </rPh>
    <rPh sb="83" eb="85">
      <t>ヒリツ</t>
    </rPh>
    <rPh sb="86" eb="88">
      <t>ゲンショウ</t>
    </rPh>
    <rPh sb="96" eb="97">
      <t>キ</t>
    </rPh>
    <rPh sb="97" eb="99">
      <t>レンゾク</t>
    </rPh>
    <rPh sb="101" eb="102">
      <t>ジュン</t>
    </rPh>
    <rPh sb="102" eb="104">
      <t>ソンシツ</t>
    </rPh>
    <rPh sb="105" eb="107">
      <t>ケイジョウ</t>
    </rPh>
    <rPh sb="114" eb="116">
      <t>ルイセキ</t>
    </rPh>
    <rPh sb="116" eb="119">
      <t>ケッソンキン</t>
    </rPh>
    <rPh sb="120" eb="122">
      <t>ハッセイ</t>
    </rPh>
    <phoneticPr fontId="5"/>
  </si>
  <si>
    <t>平成28年度決算については、入院・外来患者数の減少に伴う医業収益の減少や、電子カルテ導入に伴う臨時経費の増加等により当年度純損失を計上した。
平成27年度から経常収支比率は100%を下回り、平成28年度には累積欠損金が発生している状況である。
患者数の増加対策としては、地域包括ケア病床の開設により急性期病床から回復期病床への一部転換を行い、平均在院日数・在宅復帰率などの管理強化や、経費節減対策としては適切な人員配置のほか、材料費、経費の削減を引き続き取り組みことが重要である。</t>
    <rPh sb="0" eb="2">
      <t>ヘイセイ</t>
    </rPh>
    <rPh sb="4" eb="6">
      <t>ネンド</t>
    </rPh>
    <rPh sb="6" eb="8">
      <t>ケッサン</t>
    </rPh>
    <rPh sb="14" eb="16">
      <t>ニュウイン</t>
    </rPh>
    <rPh sb="17" eb="19">
      <t>ガイライ</t>
    </rPh>
    <rPh sb="19" eb="21">
      <t>カンジャ</t>
    </rPh>
    <rPh sb="21" eb="22">
      <t>スウ</t>
    </rPh>
    <rPh sb="23" eb="25">
      <t>ゲンショウ</t>
    </rPh>
    <rPh sb="26" eb="27">
      <t>トモナ</t>
    </rPh>
    <rPh sb="28" eb="30">
      <t>イギョウ</t>
    </rPh>
    <rPh sb="30" eb="32">
      <t>シュウエキ</t>
    </rPh>
    <rPh sb="33" eb="35">
      <t>ゲンショウ</t>
    </rPh>
    <rPh sb="37" eb="39">
      <t>デンシ</t>
    </rPh>
    <rPh sb="42" eb="44">
      <t>ドウニュウ</t>
    </rPh>
    <rPh sb="45" eb="46">
      <t>トモナ</t>
    </rPh>
    <rPh sb="47" eb="49">
      <t>リンジ</t>
    </rPh>
    <rPh sb="49" eb="51">
      <t>ケイヒ</t>
    </rPh>
    <rPh sb="52" eb="54">
      <t>ゾウカ</t>
    </rPh>
    <rPh sb="54" eb="55">
      <t>トウ</t>
    </rPh>
    <rPh sb="58" eb="61">
      <t>トウネンド</t>
    </rPh>
    <rPh sb="61" eb="62">
      <t>ジュン</t>
    </rPh>
    <rPh sb="62" eb="64">
      <t>ソンシツ</t>
    </rPh>
    <rPh sb="65" eb="67">
      <t>ケイジョウ</t>
    </rPh>
    <rPh sb="71" eb="73">
      <t>ヘイセイ</t>
    </rPh>
    <rPh sb="75" eb="77">
      <t>ネンド</t>
    </rPh>
    <rPh sb="79" eb="81">
      <t>ケイジョウ</t>
    </rPh>
    <rPh sb="81" eb="83">
      <t>シュウシ</t>
    </rPh>
    <rPh sb="83" eb="85">
      <t>ヒリツ</t>
    </rPh>
    <rPh sb="91" eb="93">
      <t>シタマワ</t>
    </rPh>
    <rPh sb="95" eb="97">
      <t>ヘイセイ</t>
    </rPh>
    <rPh sb="99" eb="101">
      <t>ネンド</t>
    </rPh>
    <rPh sb="103" eb="105">
      <t>ルイセキ</t>
    </rPh>
    <rPh sb="105" eb="108">
      <t>ケッソンキン</t>
    </rPh>
    <rPh sb="109" eb="111">
      <t>ハッセイ</t>
    </rPh>
    <rPh sb="115" eb="117">
      <t>ジョウキョウ</t>
    </rPh>
    <rPh sb="122" eb="125">
      <t>カンジャスウ</t>
    </rPh>
    <rPh sb="126" eb="128">
      <t>ゾウカ</t>
    </rPh>
    <rPh sb="128" eb="130">
      <t>タイサク</t>
    </rPh>
    <rPh sb="135" eb="137">
      <t>チイキ</t>
    </rPh>
    <rPh sb="137" eb="139">
      <t>ホウカツ</t>
    </rPh>
    <rPh sb="141" eb="143">
      <t>ビョウショウ</t>
    </rPh>
    <rPh sb="144" eb="146">
      <t>カイセツ</t>
    </rPh>
    <rPh sb="149" eb="152">
      <t>キュウセイキ</t>
    </rPh>
    <rPh sb="152" eb="154">
      <t>ビョウショウ</t>
    </rPh>
    <rPh sb="156" eb="158">
      <t>カイフク</t>
    </rPh>
    <rPh sb="158" eb="159">
      <t>キ</t>
    </rPh>
    <rPh sb="159" eb="161">
      <t>ビョウショウ</t>
    </rPh>
    <rPh sb="163" eb="165">
      <t>イチブ</t>
    </rPh>
    <rPh sb="165" eb="167">
      <t>テンカン</t>
    </rPh>
    <rPh sb="168" eb="169">
      <t>オコナ</t>
    </rPh>
    <rPh sb="171" eb="173">
      <t>ヘイキン</t>
    </rPh>
    <rPh sb="173" eb="175">
      <t>ザイイン</t>
    </rPh>
    <rPh sb="175" eb="177">
      <t>ニッスウ</t>
    </rPh>
    <rPh sb="178" eb="180">
      <t>ザイタク</t>
    </rPh>
    <rPh sb="180" eb="182">
      <t>フッキ</t>
    </rPh>
    <rPh sb="182" eb="183">
      <t>リツ</t>
    </rPh>
    <rPh sb="186" eb="188">
      <t>カンリ</t>
    </rPh>
    <rPh sb="188" eb="190">
      <t>キョウカ</t>
    </rPh>
    <rPh sb="192" eb="194">
      <t>ケイヒ</t>
    </rPh>
    <rPh sb="194" eb="196">
      <t>セツゲン</t>
    </rPh>
    <rPh sb="196" eb="198">
      <t>タイサク</t>
    </rPh>
    <rPh sb="202" eb="204">
      <t>テキセツ</t>
    </rPh>
    <rPh sb="205" eb="207">
      <t>ジンイン</t>
    </rPh>
    <rPh sb="207" eb="209">
      <t>ハイチ</t>
    </rPh>
    <rPh sb="213" eb="216">
      <t>ザイリョウヒ</t>
    </rPh>
    <rPh sb="217" eb="219">
      <t>ケイヒ</t>
    </rPh>
    <rPh sb="220" eb="222">
      <t>サクゲン</t>
    </rPh>
    <rPh sb="223" eb="224">
      <t>ヒ</t>
    </rPh>
    <rPh sb="225" eb="226">
      <t>ツヅ</t>
    </rPh>
    <rPh sb="227" eb="228">
      <t>ト</t>
    </rPh>
    <rPh sb="229" eb="230">
      <t>ク</t>
    </rPh>
    <rPh sb="234" eb="236">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</si>
</sst>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c:v>
                </c:pt>
                <c:pt idx="1">
                  <c:v>76.8</c:v>
                </c:pt>
                <c:pt idx="2">
                  <c:v>73.400000000000006</c:v>
                </c:pt>
                <c:pt idx="3">
                  <c:v>76.099999999999994</c:v>
                </c:pt>
                <c:pt idx="4">
                  <c:v>71.099999999999994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21504"/>
        <c:axId val="150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21504"/>
        <c:axId val="150423424"/>
      </c:lineChart>
      <c:dateAx>
        <c:axId val="150421504"/>
        <c:scaling>
          <c:orientation val="minMax"/>
        </c:scaling>
        <c:delete val="1"/>
        <c:axPos val="b"/>
        <c:numFmt formatCode="ge" sourceLinked="1"/>
        <c:majorTickMark val="none"/>
        <c:minorTickMark val="none"/>
        <c:tickLblPos val="none"/>
        <c:crossAx val="150423424"/>
        <c:crosses val="autoZero"/>
        <c:auto val="1"/>
        <c:lblOffset val="100"/>
        <c:baseTimeUnit val="years"/>
      </c:dateAx>
      <c:valAx>
        <c:axId val="15042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8242</c:v>
                </c:pt>
                <c:pt idx="1">
                  <c:v>8450</c:v>
                </c:pt>
                <c:pt idx="2">
                  <c:v>8587</c:v>
                </c:pt>
                <c:pt idx="3">
                  <c:v>8494</c:v>
                </c:pt>
                <c:pt idx="4">
                  <c:v>8829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307008"/>
        <c:axId val="1513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307008"/>
        <c:axId val="151308928"/>
      </c:lineChart>
      <c:dateAx>
        <c:axId val="151307008"/>
        <c:scaling>
          <c:orientation val="minMax"/>
        </c:scaling>
        <c:delete val="1"/>
        <c:axPos val="b"/>
        <c:numFmt formatCode="ge" sourceLinked="1"/>
        <c:majorTickMark val="none"/>
        <c:minorTickMark val="none"/>
        <c:tickLblPos val="none"/>
        <c:crossAx val="151308928"/>
        <c:crosses val="autoZero"/>
        <c:auto val="1"/>
        <c:lblOffset val="100"/>
        <c:baseTimeUnit val="years"/>
      </c:dateAx>
      <c:valAx>
        <c:axId val="15130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3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28417</c:v>
                </c:pt>
                <c:pt idx="1">
                  <c:v>28606</c:v>
                </c:pt>
                <c:pt idx="2">
                  <c:v>28876</c:v>
                </c:pt>
                <c:pt idx="3">
                  <c:v>27977</c:v>
                </c:pt>
                <c:pt idx="4">
                  <c:v>28952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29920"/>
        <c:axId val="1521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29920"/>
        <c:axId val="152131840"/>
      </c:lineChart>
      <c:dateAx>
        <c:axId val="152129920"/>
        <c:scaling>
          <c:orientation val="minMax"/>
        </c:scaling>
        <c:delete val="1"/>
        <c:axPos val="b"/>
        <c:numFmt formatCode="ge" sourceLinked="1"/>
        <c:majorTickMark val="none"/>
        <c:minorTickMark val="none"/>
        <c:tickLblPos val="none"/>
        <c:crossAx val="152131840"/>
        <c:crosses val="autoZero"/>
        <c:auto val="1"/>
        <c:lblOffset val="100"/>
        <c:baseTimeUnit val="years"/>
      </c:dateAx>
      <c:valAx>
        <c:axId val="15213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c:v>
                </c:pt>
                <c:pt idx="1">
                  <c:v>5.6</c:v>
                </c:pt>
                <c:pt idx="2">
                  <c:v>0</c:v>
                </c:pt>
                <c:pt idx="3">
                  <c:v>0</c:v>
                </c:pt>
                <c:pt idx="4">
                  <c:v>5.4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57728"/>
        <c:axId val="1505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57728"/>
        <c:axId val="150570496"/>
      </c:lineChart>
      <c:dateAx>
        <c:axId val="150457728"/>
        <c:scaling>
          <c:orientation val="minMax"/>
        </c:scaling>
        <c:delete val="1"/>
        <c:axPos val="b"/>
        <c:numFmt formatCode="ge" sourceLinked="1"/>
        <c:majorTickMark val="none"/>
        <c:minorTickMark val="none"/>
        <c:tickLblPos val="none"/>
        <c:crossAx val="150570496"/>
        <c:crosses val="autoZero"/>
        <c:auto val="1"/>
        <c:lblOffset val="100"/>
        <c:baseTimeUnit val="years"/>
      </c:dateAx>
      <c:valAx>
        <c:axId val="15057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5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100.9</c:v>
                </c:pt>
                <c:pt idx="1">
                  <c:v>99.4</c:v>
                </c:pt>
                <c:pt idx="2">
                  <c:v>96.2</c:v>
                </c:pt>
                <c:pt idx="3">
                  <c:v>88.7</c:v>
                </c:pt>
                <c:pt idx="4">
                  <c:v>85.8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88416"/>
        <c:axId val="1505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88416"/>
        <c:axId val="150594688"/>
      </c:lineChart>
      <c:dateAx>
        <c:axId val="150588416"/>
        <c:scaling>
          <c:orientation val="minMax"/>
        </c:scaling>
        <c:delete val="1"/>
        <c:axPos val="b"/>
        <c:numFmt formatCode="ge" sourceLinked="1"/>
        <c:majorTickMark val="none"/>
        <c:minorTickMark val="none"/>
        <c:tickLblPos val="none"/>
        <c:crossAx val="150594688"/>
        <c:crosses val="autoZero"/>
        <c:auto val="1"/>
        <c:lblOffset val="100"/>
        <c:baseTimeUnit val="years"/>
      </c:dateAx>
      <c:valAx>
        <c:axId val="15059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102.6</c:v>
                </c:pt>
                <c:pt idx="1">
                  <c:v>101.1</c:v>
                </c:pt>
                <c:pt idx="2">
                  <c:v>101.1</c:v>
                </c:pt>
                <c:pt idx="3">
                  <c:v>92.5</c:v>
                </c:pt>
                <c:pt idx="4">
                  <c:v>89.5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88736"/>
        <c:axId val="1507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88736"/>
        <c:axId val="150795008"/>
      </c:lineChart>
      <c:dateAx>
        <c:axId val="150788736"/>
        <c:scaling>
          <c:orientation val="minMax"/>
        </c:scaling>
        <c:delete val="1"/>
        <c:axPos val="b"/>
        <c:numFmt formatCode="ge" sourceLinked="1"/>
        <c:majorTickMark val="none"/>
        <c:minorTickMark val="none"/>
        <c:tickLblPos val="none"/>
        <c:crossAx val="150795008"/>
        <c:crosses val="autoZero"/>
        <c:auto val="1"/>
        <c:lblOffset val="100"/>
        <c:baseTimeUnit val="years"/>
      </c:dateAx>
      <c:valAx>
        <c:axId val="15079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8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63.2</c:v>
                </c:pt>
                <c:pt idx="1">
                  <c:v>63.5</c:v>
                </c:pt>
                <c:pt idx="2">
                  <c:v>66.099999999999994</c:v>
                </c:pt>
                <c:pt idx="3">
                  <c:v>68.900000000000006</c:v>
                </c:pt>
                <c:pt idx="4">
                  <c:v>70.599999999999994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38208"/>
        <c:axId val="151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38208"/>
        <c:axId val="151064960"/>
      </c:lineChart>
      <c:dateAx>
        <c:axId val="151038208"/>
        <c:scaling>
          <c:orientation val="minMax"/>
        </c:scaling>
        <c:delete val="1"/>
        <c:axPos val="b"/>
        <c:numFmt formatCode="ge" sourceLinked="1"/>
        <c:majorTickMark val="none"/>
        <c:minorTickMark val="none"/>
        <c:tickLblPos val="none"/>
        <c:crossAx val="151064960"/>
        <c:crosses val="autoZero"/>
        <c:auto val="1"/>
        <c:lblOffset val="100"/>
        <c:baseTimeUnit val="years"/>
      </c:dateAx>
      <c:valAx>
        <c:axId val="15106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80.599999999999994</c:v>
                </c:pt>
                <c:pt idx="1">
                  <c:v>75.5</c:v>
                </c:pt>
                <c:pt idx="2">
                  <c:v>77.400000000000006</c:v>
                </c:pt>
                <c:pt idx="3">
                  <c:v>79.400000000000006</c:v>
                </c:pt>
                <c:pt idx="4">
                  <c:v>77.099999999999994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103360"/>
        <c:axId val="151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103360"/>
        <c:axId val="151121920"/>
      </c:lineChart>
      <c:dateAx>
        <c:axId val="151103360"/>
        <c:scaling>
          <c:orientation val="minMax"/>
        </c:scaling>
        <c:delete val="1"/>
        <c:axPos val="b"/>
        <c:numFmt formatCode="ge" sourceLinked="1"/>
        <c:majorTickMark val="none"/>
        <c:minorTickMark val="none"/>
        <c:tickLblPos val="none"/>
        <c:crossAx val="151121920"/>
        <c:crosses val="autoZero"/>
        <c:auto val="1"/>
        <c:lblOffset val="100"/>
        <c:baseTimeUnit val="years"/>
      </c:dateAx>
      <c:valAx>
        <c:axId val="1511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0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24698943</c:v>
                </c:pt>
                <c:pt idx="1">
                  <c:v>24529903</c:v>
                </c:pt>
                <c:pt idx="2">
                  <c:v>24624640</c:v>
                </c:pt>
                <c:pt idx="3">
                  <c:v>24788646</c:v>
                </c:pt>
                <c:pt idx="4">
                  <c:v>25064286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43936"/>
        <c:axId val="151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43936"/>
        <c:axId val="151145856"/>
      </c:lineChart>
      <c:dateAx>
        <c:axId val="151143936"/>
        <c:scaling>
          <c:orientation val="minMax"/>
        </c:scaling>
        <c:delete val="1"/>
        <c:axPos val="b"/>
        <c:numFmt formatCode="ge" sourceLinked="1"/>
        <c:majorTickMark val="none"/>
        <c:minorTickMark val="none"/>
        <c:tickLblPos val="none"/>
        <c:crossAx val="151145856"/>
        <c:crosses val="autoZero"/>
        <c:auto val="1"/>
        <c:lblOffset val="100"/>
        <c:baseTimeUnit val="years"/>
      </c:dateAx>
      <c:valAx>
        <c:axId val="15114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4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c:v>
                </c:pt>
                <c:pt idx="1">
                  <c:v>20.3</c:v>
                </c:pt>
                <c:pt idx="2">
                  <c:v>20.3</c:v>
                </c:pt>
                <c:pt idx="3">
                  <c:v>19.600000000000001</c:v>
                </c:pt>
                <c:pt idx="4">
                  <c:v>17.899999999999999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17280"/>
        <c:axId val="1512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17280"/>
        <c:axId val="151219200"/>
      </c:lineChart>
      <c:dateAx>
        <c:axId val="151217280"/>
        <c:scaling>
          <c:orientation val="minMax"/>
        </c:scaling>
        <c:delete val="1"/>
        <c:axPos val="b"/>
        <c:numFmt formatCode="ge" sourceLinked="1"/>
        <c:majorTickMark val="none"/>
        <c:minorTickMark val="none"/>
        <c:tickLblPos val="none"/>
        <c:crossAx val="151219200"/>
        <c:crosses val="autoZero"/>
        <c:auto val="1"/>
        <c:lblOffset val="100"/>
        <c:baseTimeUnit val="years"/>
      </c:dateAx>
      <c:valAx>
        <c:axId val="15121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1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54.7</c:v>
                </c:pt>
                <c:pt idx="1">
                  <c:v>54.6</c:v>
                </c:pt>
                <c:pt idx="2">
                  <c:v>58.6</c:v>
                </c:pt>
                <c:pt idx="3">
                  <c:v>62.5</c:v>
                </c:pt>
                <c:pt idx="4">
                  <c:v>64.8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45568"/>
        <c:axId val="151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45568"/>
        <c:axId val="151247488"/>
      </c:lineChart>
      <c:dateAx>
        <c:axId val="151245568"/>
        <c:scaling>
          <c:orientation val="minMax"/>
        </c:scaling>
        <c:delete val="1"/>
        <c:axPos val="b"/>
        <c:numFmt formatCode="ge" sourceLinked="1"/>
        <c:majorTickMark val="none"/>
        <c:minorTickMark val="none"/>
        <c:tickLblPos val="none"/>
        <c:crossAx val="151247488"/>
        <c:crosses val="autoZero"/>
        <c:auto val="1"/>
        <c:lblOffset val="100"/>
        <c:baseTimeUnit val="years"/>
      </c:dateAx>
      <c:valAx>
        <c:axId val="15124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N1" zoomScale="80" zoomScaleNormal="80"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山梨県韮崎市　国保市立病院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34</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175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30298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10272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123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33</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102.6</v>
      </c>
      <c r="Q33" s="101"/>
      <c r="R33" s="101"/>
      <c r="S33" s="101"/>
      <c r="T33" s="101"/>
      <c r="U33" s="101"/>
      <c r="V33" s="101"/>
      <c r="W33" s="101"/>
      <c r="X33" s="101"/>
      <c r="Y33" s="101"/>
      <c r="Z33" s="101"/>
      <c r="AA33" s="101"/>
      <c r="AB33" s="101"/>
      <c r="AC33" s="101"/>
      <c r="AD33" s="102"/>
      <c r="AE33" s="100">
        <f>データ!AI7</f>
        <v>101.1</v>
      </c>
      <c r="AF33" s="101"/>
      <c r="AG33" s="101"/>
      <c r="AH33" s="101"/>
      <c r="AI33" s="101"/>
      <c r="AJ33" s="101"/>
      <c r="AK33" s="101"/>
      <c r="AL33" s="101"/>
      <c r="AM33" s="101"/>
      <c r="AN33" s="101"/>
      <c r="AO33" s="101"/>
      <c r="AP33" s="101"/>
      <c r="AQ33" s="101"/>
      <c r="AR33" s="101"/>
      <c r="AS33" s="102"/>
      <c r="AT33" s="100">
        <f>データ!AJ7</f>
        <v>101.1</v>
      </c>
      <c r="AU33" s="101"/>
      <c r="AV33" s="101"/>
      <c r="AW33" s="101"/>
      <c r="AX33" s="101"/>
      <c r="AY33" s="101"/>
      <c r="AZ33" s="101"/>
      <c r="BA33" s="101"/>
      <c r="BB33" s="101"/>
      <c r="BC33" s="101"/>
      <c r="BD33" s="101"/>
      <c r="BE33" s="101"/>
      <c r="BF33" s="101"/>
      <c r="BG33" s="101"/>
      <c r="BH33" s="102"/>
      <c r="BI33" s="100">
        <f>データ!AK7</f>
        <v>92.5</v>
      </c>
      <c r="BJ33" s="101"/>
      <c r="BK33" s="101"/>
      <c r="BL33" s="101"/>
      <c r="BM33" s="101"/>
      <c r="BN33" s="101"/>
      <c r="BO33" s="101"/>
      <c r="BP33" s="101"/>
      <c r="BQ33" s="101"/>
      <c r="BR33" s="101"/>
      <c r="BS33" s="101"/>
      <c r="BT33" s="101"/>
      <c r="BU33" s="101"/>
      <c r="BV33" s="101"/>
      <c r="BW33" s="102"/>
      <c r="BX33" s="100">
        <f>データ!AL7</f>
        <v>89.5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100.9</v>
      </c>
      <c r="DE33" s="101"/>
      <c r="DF33" s="101"/>
      <c r="DG33" s="101"/>
      <c r="DH33" s="101"/>
      <c r="DI33" s="101"/>
      <c r="DJ33" s="101"/>
      <c r="DK33" s="101"/>
      <c r="DL33" s="101"/>
      <c r="DM33" s="101"/>
      <c r="DN33" s="101"/>
      <c r="DO33" s="101"/>
      <c r="DP33" s="101"/>
      <c r="DQ33" s="101"/>
      <c r="DR33" s="102"/>
      <c r="DS33" s="100">
        <f>データ!AT7</f>
        <v>99.4</v>
      </c>
      <c r="DT33" s="101"/>
      <c r="DU33" s="101"/>
      <c r="DV33" s="101"/>
      <c r="DW33" s="101"/>
      <c r="DX33" s="101"/>
      <c r="DY33" s="101"/>
      <c r="DZ33" s="101"/>
      <c r="EA33" s="101"/>
      <c r="EB33" s="101"/>
      <c r="EC33" s="101"/>
      <c r="ED33" s="101"/>
      <c r="EE33" s="101"/>
      <c r="EF33" s="101"/>
      <c r="EG33" s="102"/>
      <c r="EH33" s="100">
        <f>データ!AU7</f>
        <v>96.2</v>
      </c>
      <c r="EI33" s="101"/>
      <c r="EJ33" s="101"/>
      <c r="EK33" s="101"/>
      <c r="EL33" s="101"/>
      <c r="EM33" s="101"/>
      <c r="EN33" s="101"/>
      <c r="EO33" s="101"/>
      <c r="EP33" s="101"/>
      <c r="EQ33" s="101"/>
      <c r="ER33" s="101"/>
      <c r="ES33" s="101"/>
      <c r="ET33" s="101"/>
      <c r="EU33" s="101"/>
      <c r="EV33" s="102"/>
      <c r="EW33" s="100">
        <f>データ!AV7</f>
        <v>88.7</v>
      </c>
      <c r="EX33" s="101"/>
      <c r="EY33" s="101"/>
      <c r="EZ33" s="101"/>
      <c r="FA33" s="101"/>
      <c r="FB33" s="101"/>
      <c r="FC33" s="101"/>
      <c r="FD33" s="101"/>
      <c r="FE33" s="101"/>
      <c r="FF33" s="101"/>
      <c r="FG33" s="101"/>
      <c r="FH33" s="101"/>
      <c r="FI33" s="101"/>
      <c r="FJ33" s="101"/>
      <c r="FK33" s="102"/>
      <c r="FL33" s="100">
        <f>データ!AW7</f>
        <v>85.8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v>
      </c>
      <c r="GS33" s="101"/>
      <c r="GT33" s="101"/>
      <c r="GU33" s="101"/>
      <c r="GV33" s="101"/>
      <c r="GW33" s="101"/>
      <c r="GX33" s="101"/>
      <c r="GY33" s="101"/>
      <c r="GZ33" s="101"/>
      <c r="HA33" s="101"/>
      <c r="HB33" s="101"/>
      <c r="HC33" s="101"/>
      <c r="HD33" s="101"/>
      <c r="HE33" s="101"/>
      <c r="HF33" s="102"/>
      <c r="HG33" s="100">
        <f>データ!BE7</f>
        <v>5.6</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5.4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v>
      </c>
      <c r="KG33" s="101"/>
      <c r="KH33" s="101"/>
      <c r="KI33" s="101"/>
      <c r="KJ33" s="101"/>
      <c r="KK33" s="101"/>
      <c r="KL33" s="101"/>
      <c r="KM33" s="101"/>
      <c r="KN33" s="101"/>
      <c r="KO33" s="101"/>
      <c r="KP33" s="101"/>
      <c r="KQ33" s="101"/>
      <c r="KR33" s="101"/>
      <c r="KS33" s="101"/>
      <c r="KT33" s="102"/>
      <c r="KU33" s="100">
        <f>データ!BP7</f>
        <v>76.8</v>
      </c>
      <c r="KV33" s="101"/>
      <c r="KW33" s="101"/>
      <c r="KX33" s="101"/>
      <c r="KY33" s="101"/>
      <c r="KZ33" s="101"/>
      <c r="LA33" s="101"/>
      <c r="LB33" s="101"/>
      <c r="LC33" s="101"/>
      <c r="LD33" s="101"/>
      <c r="LE33" s="101"/>
      <c r="LF33" s="101"/>
      <c r="LG33" s="101"/>
      <c r="LH33" s="101"/>
      <c r="LI33" s="102"/>
      <c r="LJ33" s="100">
        <f>データ!BQ7</f>
        <v>73.400000000000006</v>
      </c>
      <c r="LK33" s="101"/>
      <c r="LL33" s="101"/>
      <c r="LM33" s="101"/>
      <c r="LN33" s="101"/>
      <c r="LO33" s="101"/>
      <c r="LP33" s="101"/>
      <c r="LQ33" s="101"/>
      <c r="LR33" s="101"/>
      <c r="LS33" s="101"/>
      <c r="LT33" s="101"/>
      <c r="LU33" s="101"/>
      <c r="LV33" s="101"/>
      <c r="LW33" s="101"/>
      <c r="LX33" s="102"/>
      <c r="LY33" s="100">
        <f>データ!BR7</f>
        <v>76.099999999999994</v>
      </c>
      <c r="LZ33" s="101"/>
      <c r="MA33" s="101"/>
      <c r="MB33" s="101"/>
      <c r="MC33" s="101"/>
      <c r="MD33" s="101"/>
      <c r="ME33" s="101"/>
      <c r="MF33" s="101"/>
      <c r="MG33" s="101"/>
      <c r="MH33" s="101"/>
      <c r="MI33" s="101"/>
      <c r="MJ33" s="101"/>
      <c r="MK33" s="101"/>
      <c r="ML33" s="101"/>
      <c r="MM33" s="102"/>
      <c r="MN33" s="100">
        <f>データ!BS7</f>
        <v>71.099999999999994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28417</v>
      </c>
      <c r="Q55" s="104"/>
      <c r="R55" s="104"/>
      <c r="S55" s="104"/>
      <c r="T55" s="104"/>
      <c r="U55" s="104"/>
      <c r="V55" s="104"/>
      <c r="W55" s="104"/>
      <c r="X55" s="104"/>
      <c r="Y55" s="104"/>
      <c r="Z55" s="104"/>
      <c r="AA55" s="104"/>
      <c r="AB55" s="104"/>
      <c r="AC55" s="104"/>
      <c r="AD55" s="105"/>
      <c r="AE55" s="103">
        <f>データ!CA7</f>
        <v>28606</v>
      </c>
      <c r="AF55" s="104"/>
      <c r="AG55" s="104"/>
      <c r="AH55" s="104"/>
      <c r="AI55" s="104"/>
      <c r="AJ55" s="104"/>
      <c r="AK55" s="104"/>
      <c r="AL55" s="104"/>
      <c r="AM55" s="104"/>
      <c r="AN55" s="104"/>
      <c r="AO55" s="104"/>
      <c r="AP55" s="104"/>
      <c r="AQ55" s="104"/>
      <c r="AR55" s="104"/>
      <c r="AS55" s="105"/>
      <c r="AT55" s="103">
        <f>データ!CB7</f>
        <v>28876</v>
      </c>
      <c r="AU55" s="104"/>
      <c r="AV55" s="104"/>
      <c r="AW55" s="104"/>
      <c r="AX55" s="104"/>
      <c r="AY55" s="104"/>
      <c r="AZ55" s="104"/>
      <c r="BA55" s="104"/>
      <c r="BB55" s="104"/>
      <c r="BC55" s="104"/>
      <c r="BD55" s="104"/>
      <c r="BE55" s="104"/>
      <c r="BF55" s="104"/>
      <c r="BG55" s="104"/>
      <c r="BH55" s="105"/>
      <c r="BI55" s="103">
        <f>データ!CC7</f>
        <v>27977</v>
      </c>
      <c r="BJ55" s="104"/>
      <c r="BK55" s="104"/>
      <c r="BL55" s="104"/>
      <c r="BM55" s="104"/>
      <c r="BN55" s="104"/>
      <c r="BO55" s="104"/>
      <c r="BP55" s="104"/>
      <c r="BQ55" s="104"/>
      <c r="BR55" s="104"/>
      <c r="BS55" s="104"/>
      <c r="BT55" s="104"/>
      <c r="BU55" s="104"/>
      <c r="BV55" s="104"/>
      <c r="BW55" s="105"/>
      <c r="BX55" s="103">
        <f>データ!CD7</f>
        <v>28952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8242</v>
      </c>
      <c r="DE55" s="104"/>
      <c r="DF55" s="104"/>
      <c r="DG55" s="104"/>
      <c r="DH55" s="104"/>
      <c r="DI55" s="104"/>
      <c r="DJ55" s="104"/>
      <c r="DK55" s="104"/>
      <c r="DL55" s="104"/>
      <c r="DM55" s="104"/>
      <c r="DN55" s="104"/>
      <c r="DO55" s="104"/>
      <c r="DP55" s="104"/>
      <c r="DQ55" s="104"/>
      <c r="DR55" s="105"/>
      <c r="DS55" s="103">
        <f>データ!CL7</f>
        <v>8450</v>
      </c>
      <c r="DT55" s="104"/>
      <c r="DU55" s="104"/>
      <c r="DV55" s="104"/>
      <c r="DW55" s="104"/>
      <c r="DX55" s="104"/>
      <c r="DY55" s="104"/>
      <c r="DZ55" s="104"/>
      <c r="EA55" s="104"/>
      <c r="EB55" s="104"/>
      <c r="EC55" s="104"/>
      <c r="ED55" s="104"/>
      <c r="EE55" s="104"/>
      <c r="EF55" s="104"/>
      <c r="EG55" s="105"/>
      <c r="EH55" s="103">
        <f>データ!CM7</f>
        <v>8587</v>
      </c>
      <c r="EI55" s="104"/>
      <c r="EJ55" s="104"/>
      <c r="EK55" s="104"/>
      <c r="EL55" s="104"/>
      <c r="EM55" s="104"/>
      <c r="EN55" s="104"/>
      <c r="EO55" s="104"/>
      <c r="EP55" s="104"/>
      <c r="EQ55" s="104"/>
      <c r="ER55" s="104"/>
      <c r="ES55" s="104"/>
      <c r="ET55" s="104"/>
      <c r="EU55" s="104"/>
      <c r="EV55" s="105"/>
      <c r="EW55" s="103">
        <f>データ!CN7</f>
        <v>8494</v>
      </c>
      <c r="EX55" s="104"/>
      <c r="EY55" s="104"/>
      <c r="EZ55" s="104"/>
      <c r="FA55" s="104"/>
      <c r="FB55" s="104"/>
      <c r="FC55" s="104"/>
      <c r="FD55" s="104"/>
      <c r="FE55" s="104"/>
      <c r="FF55" s="104"/>
      <c r="FG55" s="104"/>
      <c r="FH55" s="104"/>
      <c r="FI55" s="104"/>
      <c r="FJ55" s="104"/>
      <c r="FK55" s="105"/>
      <c r="FL55" s="103">
        <f>データ!CO7</f>
        <v>8829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54.7</v>
      </c>
      <c r="GS55" s="101"/>
      <c r="GT55" s="101"/>
      <c r="GU55" s="101"/>
      <c r="GV55" s="101"/>
      <c r="GW55" s="101"/>
      <c r="GX55" s="101"/>
      <c r="GY55" s="101"/>
      <c r="GZ55" s="101"/>
      <c r="HA55" s="101"/>
      <c r="HB55" s="101"/>
      <c r="HC55" s="101"/>
      <c r="HD55" s="101"/>
      <c r="HE55" s="101"/>
      <c r="HF55" s="102"/>
      <c r="HG55" s="100">
        <f>データ!CW7</f>
        <v>54.6</v>
      </c>
      <c r="HH55" s="101"/>
      <c r="HI55" s="101"/>
      <c r="HJ55" s="101"/>
      <c r="HK55" s="101"/>
      <c r="HL55" s="101"/>
      <c r="HM55" s="101"/>
      <c r="HN55" s="101"/>
      <c r="HO55" s="101"/>
      <c r="HP55" s="101"/>
      <c r="HQ55" s="101"/>
      <c r="HR55" s="101"/>
      <c r="HS55" s="101"/>
      <c r="HT55" s="101"/>
      <c r="HU55" s="102"/>
      <c r="HV55" s="100">
        <f>データ!CX7</f>
        <v>58.6</v>
      </c>
      <c r="HW55" s="101"/>
      <c r="HX55" s="101"/>
      <c r="HY55" s="101"/>
      <c r="HZ55" s="101"/>
      <c r="IA55" s="101"/>
      <c r="IB55" s="101"/>
      <c r="IC55" s="101"/>
      <c r="ID55" s="101"/>
      <c r="IE55" s="101"/>
      <c r="IF55" s="101"/>
      <c r="IG55" s="101"/>
      <c r="IH55" s="101"/>
      <c r="II55" s="101"/>
      <c r="IJ55" s="102"/>
      <c r="IK55" s="100">
        <f>データ!CY7</f>
        <v>62.5</v>
      </c>
      <c r="IL55" s="101"/>
      <c r="IM55" s="101"/>
      <c r="IN55" s="101"/>
      <c r="IO55" s="101"/>
      <c r="IP55" s="101"/>
      <c r="IQ55" s="101"/>
      <c r="IR55" s="101"/>
      <c r="IS55" s="101"/>
      <c r="IT55" s="101"/>
      <c r="IU55" s="101"/>
      <c r="IV55" s="101"/>
      <c r="IW55" s="101"/>
      <c r="IX55" s="101"/>
      <c r="IY55" s="102"/>
      <c r="IZ55" s="100">
        <f>データ!CZ7</f>
        <v>64.8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19.8</v>
      </c>
      <c r="KG55" s="101"/>
      <c r="KH55" s="101"/>
      <c r="KI55" s="101"/>
      <c r="KJ55" s="101"/>
      <c r="KK55" s="101"/>
      <c r="KL55" s="101"/>
      <c r="KM55" s="101"/>
      <c r="KN55" s="101"/>
      <c r="KO55" s="101"/>
      <c r="KP55" s="101"/>
      <c r="KQ55" s="101"/>
      <c r="KR55" s="101"/>
      <c r="KS55" s="101"/>
      <c r="KT55" s="102"/>
      <c r="KU55" s="100">
        <f>データ!DH7</f>
        <v>20.3</v>
      </c>
      <c r="KV55" s="101"/>
      <c r="KW55" s="101"/>
      <c r="KX55" s="101"/>
      <c r="KY55" s="101"/>
      <c r="KZ55" s="101"/>
      <c r="LA55" s="101"/>
      <c r="LB55" s="101"/>
      <c r="LC55" s="101"/>
      <c r="LD55" s="101"/>
      <c r="LE55" s="101"/>
      <c r="LF55" s="101"/>
      <c r="LG55" s="101"/>
      <c r="LH55" s="101"/>
      <c r="LI55" s="102"/>
      <c r="LJ55" s="100">
        <f>データ!DI7</f>
        <v>20.3</v>
      </c>
      <c r="LK55" s="101"/>
      <c r="LL55" s="101"/>
      <c r="LM55" s="101"/>
      <c r="LN55" s="101"/>
      <c r="LO55" s="101"/>
      <c r="LP55" s="101"/>
      <c r="LQ55" s="101"/>
      <c r="LR55" s="101"/>
      <c r="LS55" s="101"/>
      <c r="LT55" s="101"/>
      <c r="LU55" s="101"/>
      <c r="LV55" s="101"/>
      <c r="LW55" s="101"/>
      <c r="LX55" s="102"/>
      <c r="LY55" s="100">
        <f>データ!DJ7</f>
        <v>19.600000000000001</v>
      </c>
      <c r="LZ55" s="101"/>
      <c r="MA55" s="101"/>
      <c r="MB55" s="101"/>
      <c r="MC55" s="101"/>
      <c r="MD55" s="101"/>
      <c r="ME55" s="101"/>
      <c r="MF55" s="101"/>
      <c r="MG55" s="101"/>
      <c r="MH55" s="101"/>
      <c r="MI55" s="101"/>
      <c r="MJ55" s="101"/>
      <c r="MK55" s="101"/>
      <c r="ML55" s="101"/>
      <c r="MM55" s="102"/>
      <c r="MN55" s="100">
        <f>データ!DK7</f>
        <v>17.899999999999999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63.2</v>
      </c>
      <c r="V79" s="83"/>
      <c r="W79" s="83"/>
      <c r="X79" s="83"/>
      <c r="Y79" s="83"/>
      <c r="Z79" s="83"/>
      <c r="AA79" s="83"/>
      <c r="AB79" s="83"/>
      <c r="AC79" s="83"/>
      <c r="AD79" s="83"/>
      <c r="AE79" s="83"/>
      <c r="AF79" s="83"/>
      <c r="AG79" s="83"/>
      <c r="AH79" s="83"/>
      <c r="AI79" s="83"/>
      <c r="AJ79" s="83"/>
      <c r="AK79" s="83"/>
      <c r="AL79" s="83"/>
      <c r="AM79" s="83"/>
      <c r="AN79" s="83">
        <f>データ!DS7</f>
        <v>63.5</v>
      </c>
      <c r="AO79" s="83"/>
      <c r="AP79" s="83"/>
      <c r="AQ79" s="83"/>
      <c r="AR79" s="83"/>
      <c r="AS79" s="83"/>
      <c r="AT79" s="83"/>
      <c r="AU79" s="83"/>
      <c r="AV79" s="83"/>
      <c r="AW79" s="83"/>
      <c r="AX79" s="83"/>
      <c r="AY79" s="83"/>
      <c r="AZ79" s="83"/>
      <c r="BA79" s="83"/>
      <c r="BB79" s="83"/>
      <c r="BC79" s="83"/>
      <c r="BD79" s="83"/>
      <c r="BE79" s="83"/>
      <c r="BF79" s="83"/>
      <c r="BG79" s="83">
        <f>データ!DT7</f>
        <v>66.099999999999994</v>
      </c>
      <c r="BH79" s="83"/>
      <c r="BI79" s="83"/>
      <c r="BJ79" s="83"/>
      <c r="BK79" s="83"/>
      <c r="BL79" s="83"/>
      <c r="BM79" s="83"/>
      <c r="BN79" s="83"/>
      <c r="BO79" s="83"/>
      <c r="BP79" s="83"/>
      <c r="BQ79" s="83"/>
      <c r="BR79" s="83"/>
      <c r="BS79" s="83"/>
      <c r="BT79" s="83"/>
      <c r="BU79" s="83"/>
      <c r="BV79" s="83"/>
      <c r="BW79" s="83"/>
      <c r="BX79" s="83"/>
      <c r="BY79" s="83"/>
      <c r="BZ79" s="83">
        <f>データ!DU7</f>
        <v>68.900000000000006</v>
      </c>
      <c r="CA79" s="83"/>
      <c r="CB79" s="83"/>
      <c r="CC79" s="83"/>
      <c r="CD79" s="83"/>
      <c r="CE79" s="83"/>
      <c r="CF79" s="83"/>
      <c r="CG79" s="83"/>
      <c r="CH79" s="83"/>
      <c r="CI79" s="83"/>
      <c r="CJ79" s="83"/>
      <c r="CK79" s="83"/>
      <c r="CL79" s="83"/>
      <c r="CM79" s="83"/>
      <c r="CN79" s="83"/>
      <c r="CO79" s="83"/>
      <c r="CP79" s="83"/>
      <c r="CQ79" s="83"/>
      <c r="CR79" s="83"/>
      <c r="CS79" s="83">
        <f>データ!DV7</f>
        <v>70.599999999999994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80.599999999999994</v>
      </c>
      <c r="EP79" s="83"/>
      <c r="EQ79" s="83"/>
      <c r="ER79" s="83"/>
      <c r="ES79" s="83"/>
      <c r="ET79" s="83"/>
      <c r="EU79" s="83"/>
      <c r="EV79" s="83"/>
      <c r="EW79" s="83"/>
      <c r="EX79" s="83"/>
      <c r="EY79" s="83"/>
      <c r="EZ79" s="83"/>
      <c r="FA79" s="83"/>
      <c r="FB79" s="83"/>
      <c r="FC79" s="83"/>
      <c r="FD79" s="83"/>
      <c r="FE79" s="83"/>
      <c r="FF79" s="83"/>
      <c r="FG79" s="83"/>
      <c r="FH79" s="83">
        <f>データ!ED7</f>
        <v>75.5</v>
      </c>
      <c r="FI79" s="83"/>
      <c r="FJ79" s="83"/>
      <c r="FK79" s="83"/>
      <c r="FL79" s="83"/>
      <c r="FM79" s="83"/>
      <c r="FN79" s="83"/>
      <c r="FO79" s="83"/>
      <c r="FP79" s="83"/>
      <c r="FQ79" s="83"/>
      <c r="FR79" s="83"/>
      <c r="FS79" s="83"/>
      <c r="FT79" s="83"/>
      <c r="FU79" s="83"/>
      <c r="FV79" s="83"/>
      <c r="FW79" s="83"/>
      <c r="FX79" s="83"/>
      <c r="FY79" s="83"/>
      <c r="FZ79" s="83"/>
      <c r="GA79" s="83">
        <f>データ!EE7</f>
        <v>77.400000000000006</v>
      </c>
      <c r="GB79" s="83"/>
      <c r="GC79" s="83"/>
      <c r="GD79" s="83"/>
      <c r="GE79" s="83"/>
      <c r="GF79" s="83"/>
      <c r="GG79" s="83"/>
      <c r="GH79" s="83"/>
      <c r="GI79" s="83"/>
      <c r="GJ79" s="83"/>
      <c r="GK79" s="83"/>
      <c r="GL79" s="83"/>
      <c r="GM79" s="83"/>
      <c r="GN79" s="83"/>
      <c r="GO79" s="83"/>
      <c r="GP79" s="83"/>
      <c r="GQ79" s="83"/>
      <c r="GR79" s="83"/>
      <c r="GS79" s="83"/>
      <c r="GT79" s="83">
        <f>データ!EF7</f>
        <v>79.400000000000006</v>
      </c>
      <c r="GU79" s="83"/>
      <c r="GV79" s="83"/>
      <c r="GW79" s="83"/>
      <c r="GX79" s="83"/>
      <c r="GY79" s="83"/>
      <c r="GZ79" s="83"/>
      <c r="HA79" s="83"/>
      <c r="HB79" s="83"/>
      <c r="HC79" s="83"/>
      <c r="HD79" s="83"/>
      <c r="HE79" s="83"/>
      <c r="HF79" s="83"/>
      <c r="HG79" s="83"/>
      <c r="HH79" s="83"/>
      <c r="HI79" s="83"/>
      <c r="HJ79" s="83"/>
      <c r="HK79" s="83"/>
      <c r="HL79" s="83"/>
      <c r="HM79" s="83">
        <f>データ!EG7</f>
        <v>77.099999999999994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24698943</v>
      </c>
      <c r="JK79" s="79"/>
      <c r="JL79" s="79"/>
      <c r="JM79" s="79"/>
      <c r="JN79" s="79"/>
      <c r="JO79" s="79"/>
      <c r="JP79" s="79"/>
      <c r="JQ79" s="79"/>
      <c r="JR79" s="79"/>
      <c r="JS79" s="79"/>
      <c r="JT79" s="79"/>
      <c r="JU79" s="79"/>
      <c r="JV79" s="79"/>
      <c r="JW79" s="79"/>
      <c r="JX79" s="79"/>
      <c r="JY79" s="79"/>
      <c r="JZ79" s="79"/>
      <c r="KA79" s="79"/>
      <c r="KB79" s="79"/>
      <c r="KC79" s="79">
        <f>データ!EO7</f>
        <v>24529903</v>
      </c>
      <c r="KD79" s="79"/>
      <c r="KE79" s="79"/>
      <c r="KF79" s="79"/>
      <c r="KG79" s="79"/>
      <c r="KH79" s="79"/>
      <c r="KI79" s="79"/>
      <c r="KJ79" s="79"/>
      <c r="KK79" s="79"/>
      <c r="KL79" s="79"/>
      <c r="KM79" s="79"/>
      <c r="KN79" s="79"/>
      <c r="KO79" s="79"/>
      <c r="KP79" s="79"/>
      <c r="KQ79" s="79"/>
      <c r="KR79" s="79"/>
      <c r="KS79" s="79"/>
      <c r="KT79" s="79"/>
      <c r="KU79" s="79"/>
      <c r="KV79" s="79">
        <f>データ!EP7</f>
        <v>24624640</v>
      </c>
      <c r="KW79" s="79"/>
      <c r="KX79" s="79"/>
      <c r="KY79" s="79"/>
      <c r="KZ79" s="79"/>
      <c r="LA79" s="79"/>
      <c r="LB79" s="79"/>
      <c r="LC79" s="79"/>
      <c r="LD79" s="79"/>
      <c r="LE79" s="79"/>
      <c r="LF79" s="79"/>
      <c r="LG79" s="79"/>
      <c r="LH79" s="79"/>
      <c r="LI79" s="79"/>
      <c r="LJ79" s="79"/>
      <c r="LK79" s="79"/>
      <c r="LL79" s="79"/>
      <c r="LM79" s="79"/>
      <c r="LN79" s="79"/>
      <c r="LO79" s="79">
        <f>データ!EQ7</f>
        <v>24788646</v>
      </c>
      <c r="LP79" s="79"/>
      <c r="LQ79" s="79"/>
      <c r="LR79" s="79"/>
      <c r="LS79" s="79"/>
      <c r="LT79" s="79"/>
      <c r="LU79" s="79"/>
      <c r="LV79" s="79"/>
      <c r="LW79" s="79"/>
      <c r="LX79" s="79"/>
      <c r="LY79" s="79"/>
      <c r="LZ79" s="79"/>
      <c r="MA79" s="79"/>
      <c r="MB79" s="79"/>
      <c r="MC79" s="79"/>
      <c r="MD79" s="79"/>
      <c r="ME79" s="79"/>
      <c r="MF79" s="79"/>
      <c r="MG79" s="79"/>
      <c r="MH79" s="79">
        <f>データ!ER7</f>
        <v>25064286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192074</v>
      </c>
      <c r="D6" s="63">
        <f t="shared" si="2"/>
        <v>46</v>
      </c>
      <c r="E6" s="63">
        <f t="shared" si="2"/>
        <v>6</v>
      </c>
      <c r="F6" s="63">
        <f t="shared" si="2"/>
        <v>0</v>
      </c>
      <c r="G6" s="63">
        <f t="shared" si="2"/>
        <v>1</v>
      </c>
      <c r="H6" s="142" t="str">
        <f>IF(H8&lt;&gt;I8,H8,"")&amp;IF(I8&lt;&gt;J8,I8,"")&amp;"　"&amp;J8</f>
        <v>山梨県韮崎市　国保市立病院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22</v>
      </c>
      <c r="R6" s="63" t="str">
        <f t="shared" si="3"/>
        <v>-</v>
      </c>
      <c r="S6" s="63" t="str">
        <f t="shared" si="3"/>
        <v>ド 訓</v>
      </c>
      <c r="T6" s="63" t="str">
        <f t="shared" si="3"/>
        <v>救 災 輪</v>
      </c>
      <c r="U6" s="64">
        <f>U8</f>
        <v>30298</v>
      </c>
      <c r="V6" s="64">
        <f>V8</f>
        <v>10272</v>
      </c>
      <c r="W6" s="63" t="str">
        <f>W8</f>
        <v>非該当</v>
      </c>
      <c r="X6" s="63" t="str">
        <f t="shared" si="3"/>
        <v>１０：１</v>
      </c>
      <c r="Y6" s="64">
        <f t="shared" si="3"/>
        <v>141</v>
      </c>
      <c r="Z6" s="64">
        <f t="shared" si="3"/>
        <v>34</v>
      </c>
      <c r="AA6" s="64" t="str">
        <f t="shared" si="3"/>
        <v>-</v>
      </c>
      <c r="AB6" s="64" t="str">
        <f t="shared" si="3"/>
        <v>-</v>
      </c>
      <c r="AC6" s="64" t="str">
        <f t="shared" si="3"/>
        <v>-</v>
      </c>
      <c r="AD6" s="64">
        <f t="shared" si="3"/>
        <v>175</v>
      </c>
      <c r="AE6" s="64">
        <f t="shared" si="3"/>
        <v>123</v>
      </c>
      <c r="AF6" s="64">
        <f t="shared" si="3"/>
        <v>33</v>
      </c>
      <c r="AG6" s="64">
        <f t="shared" si="3"/>
        <v>156</v>
      </c>
      <c r="AH6" s="65">
        <f>IF(AH8="-",NA(),AH8)</f>
        <v>102.6</v>
      </c>
      <c r="AI6" s="65">
        <f t="shared" ref="AI6:AQ6" si="4">IF(AI8="-",NA(),AI8)</f>
        <v>101.1</v>
      </c>
      <c r="AJ6" s="65">
        <f t="shared" si="4"/>
        <v>101.1</v>
      </c>
      <c r="AK6" s="65">
        <f t="shared" si="4"/>
        <v>92.5</v>
      </c>
      <c r="AL6" s="65">
        <f t="shared" si="4"/>
        <v>89.5</v>
      </c>
      <c r="AM6" s="65">
        <f t="shared" si="4"/>
        <v>97.1</v>
      </c>
      <c r="AN6" s="65">
        <f t="shared" si="4"/>
        <v>96.3</v>
      </c>
      <c r="AO6" s="65">
        <f t="shared" si="4"/>
        <v>96.9</v>
      </c>
      <c r="AP6" s="65">
        <f t="shared" si="4"/>
        <v>98.3</v>
      </c>
      <c r="AQ6" s="65">
        <f t="shared" si="4"/>
        <v>96.7</v>
      </c>
      <c r="AR6" s="65" t="str">
        <f>IF(AR8="-","【-】","【"&amp;SUBSTITUTE(TEXT(AR8,"#,##0.0"),"-","△")&amp;"】")</f>
        <v>【98.4】</v>
      </c>
      <c r="AS6" s="65">
        <f>IF(AS8="-",NA(),AS8)</f>
        <v>100.9</v>
      </c>
      <c r="AT6" s="65">
        <f t="shared" ref="AT6:BB6" si="5">IF(AT8="-",NA(),AT8)</f>
        <v>99.4</v>
      </c>
      <c r="AU6" s="65">
        <f t="shared" si="5"/>
        <v>96.2</v>
      </c>
      <c r="AV6" s="65">
        <f t="shared" si="5"/>
        <v>88.7</v>
      </c>
      <c r="AW6" s="65">
        <f t="shared" si="5"/>
        <v>85.8</v>
      </c>
      <c r="AX6" s="65">
        <f t="shared" si="5"/>
        <v>87.7</v>
      </c>
      <c r="AY6" s="65">
        <f t="shared" si="5"/>
        <v>86.6</v>
      </c>
      <c r="AZ6" s="65">
        <f t="shared" si="5"/>
        <v>85.4</v>
      </c>
      <c r="BA6" s="65">
        <f t="shared" si="5"/>
        <v>85.3</v>
      </c>
      <c r="BB6" s="65">
        <f t="shared" si="5"/>
        <v>84.2</v>
      </c>
      <c r="BC6" s="65" t="str">
        <f>IF(BC8="-","【-】","【"&amp;SUBSTITUTE(TEXT(BC8,"#,##0.0"),"-","△")&amp;"】")</f>
        <v>【89.5】</v>
      </c>
      <c r="BD6" s="65">
        <f>IF(BD8="-",NA(),BD8)</f>
        <v>6</v>
      </c>
      <c r="BE6" s="65">
        <f t="shared" ref="BE6:BM6" si="6">IF(BE8="-",NA(),BE8)</f>
        <v>5.6</v>
      </c>
      <c r="BF6" s="65" t="str">
        <f t="shared" si="6"/>
        <v>該当数値なし</v>
      </c>
      <c r="BG6" s="65" t="str">
        <f t="shared" si="6"/>
        <v>該当数値なし</v>
      </c>
      <c r="BH6" s="65">
        <f t="shared" si="6"/>
        <v>5.4</v>
      </c>
      <c r="BI6" s="65">
        <f t="shared" si="6"/>
        <v>117.7</v>
      </c>
      <c r="BJ6" s="65">
        <f t="shared" si="6"/>
        <v>121</v>
      </c>
      <c r="BK6" s="65">
        <f t="shared" si="6"/>
        <v>112.9</v>
      </c>
      <c r="BL6" s="65">
        <f t="shared" si="6"/>
        <v>118.9</v>
      </c>
      <c r="BM6" s="65">
        <f t="shared" si="6"/>
        <v>119.5</v>
      </c>
      <c r="BN6" s="65" t="str">
        <f>IF(BN8="-","【-】","【"&amp;SUBSTITUTE(TEXT(BN8,"#,##0.0"),"-","△")&amp;"】")</f>
        <v>【63.6】</v>
      </c>
      <c r="BO6" s="65">
        <f>IF(BO8="-",NA(),BO8)</f>
        <v>83</v>
      </c>
      <c r="BP6" s="65">
        <f t="shared" ref="BP6:BX6" si="7">IF(BP8="-",NA(),BP8)</f>
        <v>76.8</v>
      </c>
      <c r="BQ6" s="65">
        <f t="shared" si="7"/>
        <v>73.400000000000006</v>
      </c>
      <c r="BR6" s="65">
        <f t="shared" si="7"/>
        <v>76.099999999999994</v>
      </c>
      <c r="BS6" s="65">
        <f t="shared" si="7"/>
        <v>71.099999999999994</v>
      </c>
      <c r="BT6" s="65">
        <f t="shared" si="7"/>
        <v>69</v>
      </c>
      <c r="BU6" s="65">
        <f t="shared" si="7"/>
        <v>68.5</v>
      </c>
      <c r="BV6" s="65">
        <f t="shared" si="7"/>
        <v>68.3</v>
      </c>
      <c r="BW6" s="65">
        <f t="shared" si="7"/>
        <v>67.900000000000006</v>
      </c>
      <c r="BX6" s="65">
        <f t="shared" si="7"/>
        <v>69.8</v>
      </c>
      <c r="BY6" s="65" t="str">
        <f>IF(BY8="-","【-】","【"&amp;SUBSTITUTE(TEXT(BY8,"#,##0.0"),"-","△")&amp;"】")</f>
        <v>【74.2】</v>
      </c>
      <c r="BZ6" s="66">
        <f>IF(BZ8="-",NA(),BZ8)</f>
        <v>28417</v>
      </c>
      <c r="CA6" s="66">
        <f t="shared" ref="CA6:CI6" si="8">IF(CA8="-",NA(),CA8)</f>
        <v>28606</v>
      </c>
      <c r="CB6" s="66">
        <f t="shared" si="8"/>
        <v>28876</v>
      </c>
      <c r="CC6" s="66">
        <f t="shared" si="8"/>
        <v>27977</v>
      </c>
      <c r="CD6" s="66">
        <f t="shared" si="8"/>
        <v>28952</v>
      </c>
      <c r="CE6" s="66">
        <f t="shared" si="8"/>
        <v>31111</v>
      </c>
      <c r="CF6" s="66">
        <f t="shared" si="8"/>
        <v>31585</v>
      </c>
      <c r="CG6" s="66">
        <f t="shared" si="8"/>
        <v>32431</v>
      </c>
      <c r="CH6" s="66">
        <f t="shared" si="8"/>
        <v>32532</v>
      </c>
      <c r="CI6" s="66">
        <f t="shared" si="8"/>
        <v>33492</v>
      </c>
      <c r="CJ6" s="65" t="str">
        <f>IF(CJ8="-","【-】","【"&amp;SUBSTITUTE(TEXT(CJ8,"#,##0"),"-","△")&amp;"】")</f>
        <v>【49,667】</v>
      </c>
      <c r="CK6" s="66">
        <f>IF(CK8="-",NA(),CK8)</f>
        <v>8242</v>
      </c>
      <c r="CL6" s="66">
        <f t="shared" ref="CL6:CT6" si="9">IF(CL8="-",NA(),CL8)</f>
        <v>8450</v>
      </c>
      <c r="CM6" s="66">
        <f t="shared" si="9"/>
        <v>8587</v>
      </c>
      <c r="CN6" s="66">
        <f t="shared" si="9"/>
        <v>8494</v>
      </c>
      <c r="CO6" s="66">
        <f t="shared" si="9"/>
        <v>8829</v>
      </c>
      <c r="CP6" s="66">
        <f t="shared" si="9"/>
        <v>9205</v>
      </c>
      <c r="CQ6" s="66">
        <f t="shared" si="9"/>
        <v>9437</v>
      </c>
      <c r="CR6" s="66">
        <f t="shared" si="9"/>
        <v>9726</v>
      </c>
      <c r="CS6" s="66">
        <f t="shared" si="9"/>
        <v>10037</v>
      </c>
      <c r="CT6" s="66">
        <f t="shared" si="9"/>
        <v>9976</v>
      </c>
      <c r="CU6" s="65" t="str">
        <f>IF(CU8="-","【-】","【"&amp;SUBSTITUTE(TEXT(CU8,"#,##0"),"-","△")&amp;"】")</f>
        <v>【13,758】</v>
      </c>
      <c r="CV6" s="65">
        <f>IF(CV8="-",NA(),CV8)</f>
        <v>54.7</v>
      </c>
      <c r="CW6" s="65">
        <f t="shared" ref="CW6:DE6" si="10">IF(CW8="-",NA(),CW8)</f>
        <v>54.6</v>
      </c>
      <c r="CX6" s="65">
        <f t="shared" si="10"/>
        <v>58.6</v>
      </c>
      <c r="CY6" s="65">
        <f t="shared" si="10"/>
        <v>62.5</v>
      </c>
      <c r="CZ6" s="65">
        <f t="shared" si="10"/>
        <v>64.8</v>
      </c>
      <c r="DA6" s="65">
        <f t="shared" si="10"/>
        <v>60.6</v>
      </c>
      <c r="DB6" s="65">
        <f t="shared" si="10"/>
        <v>61.2</v>
      </c>
      <c r="DC6" s="65">
        <f t="shared" si="10"/>
        <v>62.1</v>
      </c>
      <c r="DD6" s="65">
        <f t="shared" si="10"/>
        <v>62.5</v>
      </c>
      <c r="DE6" s="65">
        <f t="shared" si="10"/>
        <v>63.4</v>
      </c>
      <c r="DF6" s="65" t="str">
        <f>IF(DF8="-","【-】","【"&amp;SUBSTITUTE(TEXT(DF8,"#,##0.0"),"-","△")&amp;"】")</f>
        <v>【55.2】</v>
      </c>
      <c r="DG6" s="65">
        <f>IF(DG8="-",NA(),DG8)</f>
        <v>19.8</v>
      </c>
      <c r="DH6" s="65">
        <f t="shared" ref="DH6:DP6" si="11">IF(DH8="-",NA(),DH8)</f>
        <v>20.3</v>
      </c>
      <c r="DI6" s="65">
        <f t="shared" si="11"/>
        <v>20.3</v>
      </c>
      <c r="DJ6" s="65">
        <f t="shared" si="11"/>
        <v>19.600000000000001</v>
      </c>
      <c r="DK6" s="65">
        <f t="shared" si="11"/>
        <v>17.899999999999999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63.2</v>
      </c>
      <c r="DS6" s="65">
        <f t="shared" ref="DS6:EA6" si="12">IF(DS8="-",NA(),DS8)</f>
        <v>63.5</v>
      </c>
      <c r="DT6" s="65">
        <f t="shared" si="12"/>
        <v>66.099999999999994</v>
      </c>
      <c r="DU6" s="65">
        <f t="shared" si="12"/>
        <v>68.900000000000006</v>
      </c>
      <c r="DV6" s="65">
        <f t="shared" si="12"/>
        <v>70.599999999999994</v>
      </c>
      <c r="DW6" s="65">
        <f t="shared" si="12"/>
        <v>48.3</v>
      </c>
      <c r="DX6" s="65">
        <f t="shared" si="12"/>
        <v>48</v>
      </c>
      <c r="DY6" s="65">
        <f t="shared" si="12"/>
        <v>52.2</v>
      </c>
      <c r="DZ6" s="65">
        <f t="shared" si="12"/>
        <v>52.4</v>
      </c>
      <c r="EA6" s="65">
        <f t="shared" si="12"/>
        <v>52.5</v>
      </c>
      <c r="EB6" s="65" t="str">
        <f>IF(EB8="-","【-】","【"&amp;SUBSTITUTE(TEXT(EB8,"#,##0.0"),"-","△")&amp;"】")</f>
        <v>【50.7】</v>
      </c>
      <c r="EC6" s="65">
        <f>IF(EC8="-",NA(),EC8)</f>
        <v>80.599999999999994</v>
      </c>
      <c r="ED6" s="65">
        <f t="shared" ref="ED6:EL6" si="13">IF(ED8="-",NA(),ED8)</f>
        <v>75.5</v>
      </c>
      <c r="EE6" s="65">
        <f t="shared" si="13"/>
        <v>77.400000000000006</v>
      </c>
      <c r="EF6" s="65">
        <f t="shared" si="13"/>
        <v>79.400000000000006</v>
      </c>
      <c r="EG6" s="65">
        <f t="shared" si="13"/>
        <v>77.099999999999994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24698943</v>
      </c>
      <c r="EO6" s="66">
        <f t="shared" ref="EO6:EW6" si="14">IF(EO8="-",NA(),EO8)</f>
        <v>24529903</v>
      </c>
      <c r="EP6" s="66">
        <f t="shared" si="14"/>
        <v>24624640</v>
      </c>
      <c r="EQ6" s="66">
        <f t="shared" si="14"/>
        <v>24788646</v>
      </c>
      <c r="ER6" s="66">
        <f t="shared" si="14"/>
        <v>25064286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192074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22</v>
      </c>
      <c r="R7" s="63" t="str">
        <f t="shared" si="15"/>
        <v>-</v>
      </c>
      <c r="S7" s="63" t="str">
        <f t="shared" si="15"/>
        <v>ド 訓</v>
      </c>
      <c r="T7" s="63" t="str">
        <f t="shared" si="15"/>
        <v>救 災 輪</v>
      </c>
      <c r="U7" s="64">
        <f>U8</f>
        <v>30298</v>
      </c>
      <c r="V7" s="64">
        <f>V8</f>
        <v>10272</v>
      </c>
      <c r="W7" s="63" t="str">
        <f>W8</f>
        <v>非該当</v>
      </c>
      <c r="X7" s="63" t="str">
        <f t="shared" si="15"/>
        <v>１０：１</v>
      </c>
      <c r="Y7" s="64">
        <f t="shared" si="15"/>
        <v>141</v>
      </c>
      <c r="Z7" s="64">
        <f t="shared" si="15"/>
        <v>34</v>
      </c>
      <c r="AA7" s="64" t="str">
        <f t="shared" si="15"/>
        <v>-</v>
      </c>
      <c r="AB7" s="64" t="str">
        <f t="shared" si="15"/>
        <v>-</v>
      </c>
      <c r="AC7" s="64" t="str">
        <f t="shared" si="15"/>
        <v>-</v>
      </c>
      <c r="AD7" s="64">
        <f t="shared" si="15"/>
        <v>175</v>
      </c>
      <c r="AE7" s="64">
        <f t="shared" si="15"/>
        <v>123</v>
      </c>
      <c r="AF7" s="64">
        <f t="shared" si="15"/>
        <v>33</v>
      </c>
      <c r="AG7" s="64">
        <f t="shared" si="15"/>
        <v>156</v>
      </c>
      <c r="AH7" s="65">
        <f>AH8</f>
        <v>102.6</v>
      </c>
      <c r="AI7" s="65">
        <f t="shared" ref="AI7:AQ7" si="16">AI8</f>
        <v>101.1</v>
      </c>
      <c r="AJ7" s="65">
        <f t="shared" si="16"/>
        <v>101.1</v>
      </c>
      <c r="AK7" s="65">
        <f t="shared" si="16"/>
        <v>92.5</v>
      </c>
      <c r="AL7" s="65">
        <f t="shared" si="16"/>
        <v>89.5</v>
      </c>
      <c r="AM7" s="65">
        <f t="shared" si="16"/>
        <v>97.1</v>
      </c>
      <c r="AN7" s="65">
        <f t="shared" si="16"/>
        <v>96.3</v>
      </c>
      <c r="AO7" s="65">
        <f t="shared" si="16"/>
        <v>96.9</v>
      </c>
      <c r="AP7" s="65">
        <f t="shared" si="16"/>
        <v>98.3</v>
      </c>
      <c r="AQ7" s="65">
        <f t="shared" si="16"/>
        <v>96.7</v>
      </c>
      <c r="AR7" s="65"/>
      <c r="AS7" s="65">
        <f>AS8</f>
        <v>100.9</v>
      </c>
      <c r="AT7" s="65">
        <f t="shared" ref="AT7:BB7" si="17">AT8</f>
        <v>99.4</v>
      </c>
      <c r="AU7" s="65">
        <f t="shared" si="17"/>
        <v>96.2</v>
      </c>
      <c r="AV7" s="65">
        <f t="shared" si="17"/>
        <v>88.7</v>
      </c>
      <c r="AW7" s="65">
        <f t="shared" si="17"/>
        <v>85.8</v>
      </c>
      <c r="AX7" s="65">
        <f t="shared" si="17"/>
        <v>87.7</v>
      </c>
      <c r="AY7" s="65">
        <f t="shared" si="17"/>
        <v>86.6</v>
      </c>
      <c r="AZ7" s="65">
        <f t="shared" si="17"/>
        <v>85.4</v>
      </c>
      <c r="BA7" s="65">
        <f t="shared" si="17"/>
        <v>85.3</v>
      </c>
      <c r="BB7" s="65">
        <f t="shared" si="17"/>
        <v>84.2</v>
      </c>
      <c r="BC7" s="65"/>
      <c r="BD7" s="65">
        <f>BD8</f>
        <v>6</v>
      </c>
      <c r="BE7" s="65">
        <f t="shared" ref="BE7:BM7" si="18">BE8</f>
        <v>5.6</v>
      </c>
      <c r="BF7" s="65" t="str">
        <f t="shared" si="18"/>
        <v>該当数値なし</v>
      </c>
      <c r="BG7" s="65" t="str">
        <f t="shared" si="18"/>
        <v>該当数値なし</v>
      </c>
      <c r="BH7" s="65">
        <f t="shared" si="18"/>
        <v>5.4</v>
      </c>
      <c r="BI7" s="65">
        <f t="shared" si="18"/>
        <v>117.7</v>
      </c>
      <c r="BJ7" s="65">
        <f t="shared" si="18"/>
        <v>121</v>
      </c>
      <c r="BK7" s="65">
        <f t="shared" si="18"/>
        <v>112.9</v>
      </c>
      <c r="BL7" s="65">
        <f t="shared" si="18"/>
        <v>118.9</v>
      </c>
      <c r="BM7" s="65">
        <f t="shared" si="18"/>
        <v>119.5</v>
      </c>
      <c r="BN7" s="65"/>
      <c r="BO7" s="65">
        <f>BO8</f>
        <v>83</v>
      </c>
      <c r="BP7" s="65">
        <f t="shared" ref="BP7:BX7" si="19">BP8</f>
        <v>76.8</v>
      </c>
      <c r="BQ7" s="65">
        <f t="shared" si="19"/>
        <v>73.400000000000006</v>
      </c>
      <c r="BR7" s="65">
        <f t="shared" si="19"/>
        <v>76.099999999999994</v>
      </c>
      <c r="BS7" s="65">
        <f t="shared" si="19"/>
        <v>71.099999999999994</v>
      </c>
      <c r="BT7" s="65">
        <f t="shared" si="19"/>
        <v>69</v>
      </c>
      <c r="BU7" s="65">
        <f t="shared" si="19"/>
        <v>68.5</v>
      </c>
      <c r="BV7" s="65">
        <f t="shared" si="19"/>
        <v>68.3</v>
      </c>
      <c r="BW7" s="65">
        <f t="shared" si="19"/>
        <v>67.900000000000006</v>
      </c>
      <c r="BX7" s="65">
        <f t="shared" si="19"/>
        <v>69.8</v>
      </c>
      <c r="BY7" s="65"/>
      <c r="BZ7" s="66">
        <f>BZ8</f>
        <v>28417</v>
      </c>
      <c r="CA7" s="66">
        <f t="shared" ref="CA7:CI7" si="20">CA8</f>
        <v>28606</v>
      </c>
      <c r="CB7" s="66">
        <f t="shared" si="20"/>
        <v>28876</v>
      </c>
      <c r="CC7" s="66">
        <f t="shared" si="20"/>
        <v>27977</v>
      </c>
      <c r="CD7" s="66">
        <f t="shared" si="20"/>
        <v>28952</v>
      </c>
      <c r="CE7" s="66">
        <f t="shared" si="20"/>
        <v>31111</v>
      </c>
      <c r="CF7" s="66">
        <f t="shared" si="20"/>
        <v>31585</v>
      </c>
      <c r="CG7" s="66">
        <f t="shared" si="20"/>
        <v>32431</v>
      </c>
      <c r="CH7" s="66">
        <f t="shared" si="20"/>
        <v>32532</v>
      </c>
      <c r="CI7" s="66">
        <f t="shared" si="20"/>
        <v>33492</v>
      </c>
      <c r="CJ7" s="65"/>
      <c r="CK7" s="66">
        <f>CK8</f>
        <v>8242</v>
      </c>
      <c r="CL7" s="66">
        <f t="shared" ref="CL7:CT7" si="21">CL8</f>
        <v>8450</v>
      </c>
      <c r="CM7" s="66">
        <f t="shared" si="21"/>
        <v>8587</v>
      </c>
      <c r="CN7" s="66">
        <f t="shared" si="21"/>
        <v>8494</v>
      </c>
      <c r="CO7" s="66">
        <f t="shared" si="21"/>
        <v>8829</v>
      </c>
      <c r="CP7" s="66">
        <f t="shared" si="21"/>
        <v>9205</v>
      </c>
      <c r="CQ7" s="66">
        <f t="shared" si="21"/>
        <v>9437</v>
      </c>
      <c r="CR7" s="66">
        <f t="shared" si="21"/>
        <v>9726</v>
      </c>
      <c r="CS7" s="66">
        <f t="shared" si="21"/>
        <v>10037</v>
      </c>
      <c r="CT7" s="66">
        <f t="shared" si="21"/>
        <v>9976</v>
      </c>
      <c r="CU7" s="65"/>
      <c r="CV7" s="65">
        <f>CV8</f>
        <v>54.7</v>
      </c>
      <c r="CW7" s="65">
        <f t="shared" ref="CW7:DE7" si="22">CW8</f>
        <v>54.6</v>
      </c>
      <c r="CX7" s="65">
        <f t="shared" si="22"/>
        <v>58.6</v>
      </c>
      <c r="CY7" s="65">
        <f t="shared" si="22"/>
        <v>62.5</v>
      </c>
      <c r="CZ7" s="65">
        <f t="shared" si="22"/>
        <v>64.8</v>
      </c>
      <c r="DA7" s="65">
        <f t="shared" si="22"/>
        <v>60.6</v>
      </c>
      <c r="DB7" s="65">
        <f t="shared" si="22"/>
        <v>61.2</v>
      </c>
      <c r="DC7" s="65">
        <f t="shared" si="22"/>
        <v>62.1</v>
      </c>
      <c r="DD7" s="65">
        <f t="shared" si="22"/>
        <v>62.5</v>
      </c>
      <c r="DE7" s="65">
        <f t="shared" si="22"/>
        <v>63.4</v>
      </c>
      <c r="DF7" s="65"/>
      <c r="DG7" s="65">
        <f>DG8</f>
        <v>19.8</v>
      </c>
      <c r="DH7" s="65">
        <f t="shared" ref="DH7:DP7" si="23">DH8</f>
        <v>20.3</v>
      </c>
      <c r="DI7" s="65">
        <f t="shared" si="23"/>
        <v>20.3</v>
      </c>
      <c r="DJ7" s="65">
        <f t="shared" si="23"/>
        <v>19.600000000000001</v>
      </c>
      <c r="DK7" s="65">
        <f t="shared" si="23"/>
        <v>17.899999999999999</v>
      </c>
      <c r="DL7" s="65">
        <f t="shared" si="23"/>
        <v>19.2</v>
      </c>
      <c r="DM7" s="65">
        <f t="shared" si="23"/>
        <v>19.3</v>
      </c>
      <c r="DN7" s="65">
        <f t="shared" si="23"/>
        <v>18.899999999999999</v>
      </c>
      <c r="DO7" s="65">
        <f t="shared" si="23"/>
        <v>19</v>
      </c>
      <c r="DP7" s="65">
        <f t="shared" si="23"/>
        <v>18.7</v>
      </c>
      <c r="DQ7" s="65"/>
      <c r="DR7" s="65">
        <f>DR8</f>
        <v>63.2</v>
      </c>
      <c r="DS7" s="65">
        <f t="shared" ref="DS7:EA7" si="24">DS8</f>
        <v>63.5</v>
      </c>
      <c r="DT7" s="65">
        <f t="shared" si="24"/>
        <v>66.099999999999994</v>
      </c>
      <c r="DU7" s="65">
        <f t="shared" si="24"/>
        <v>68.900000000000006</v>
      </c>
      <c r="DV7" s="65">
        <f t="shared" si="24"/>
        <v>70.599999999999994</v>
      </c>
      <c r="DW7" s="65">
        <f t="shared" si="24"/>
        <v>48.3</v>
      </c>
      <c r="DX7" s="65">
        <f t="shared" si="24"/>
        <v>48</v>
      </c>
      <c r="DY7" s="65">
        <f t="shared" si="24"/>
        <v>52.2</v>
      </c>
      <c r="DZ7" s="65">
        <f t="shared" si="24"/>
        <v>52.4</v>
      </c>
      <c r="EA7" s="65">
        <f t="shared" si="24"/>
        <v>52.5</v>
      </c>
      <c r="EB7" s="65"/>
      <c r="EC7" s="65">
        <f>EC8</f>
        <v>80.599999999999994</v>
      </c>
      <c r="ED7" s="65">
        <f t="shared" ref="ED7:EL7" si="25">ED8</f>
        <v>75.5</v>
      </c>
      <c r="EE7" s="65">
        <f t="shared" si="25"/>
        <v>77.400000000000006</v>
      </c>
      <c r="EF7" s="65">
        <f t="shared" si="25"/>
        <v>79.400000000000006</v>
      </c>
      <c r="EG7" s="65">
        <f t="shared" si="25"/>
        <v>77.099999999999994</v>
      </c>
      <c r="EH7" s="65">
        <f t="shared" si="25"/>
        <v>64.2</v>
      </c>
      <c r="EI7" s="65">
        <f t="shared" si="25"/>
        <v>63.3</v>
      </c>
      <c r="EJ7" s="65">
        <f t="shared" si="25"/>
        <v>69.599999999999994</v>
      </c>
      <c r="EK7" s="65">
        <f t="shared" si="25"/>
        <v>69.2</v>
      </c>
      <c r="EL7" s="65">
        <f t="shared" si="25"/>
        <v>69.7</v>
      </c>
      <c r="EM7" s="65"/>
      <c r="EN7" s="66">
        <f>EN8</f>
        <v>24698943</v>
      </c>
      <c r="EO7" s="66">
        <f t="shared" ref="EO7:EW7" si="26">EO8</f>
        <v>24529903</v>
      </c>
      <c r="EP7" s="66">
        <f t="shared" si="26"/>
        <v>24624640</v>
      </c>
      <c r="EQ7" s="66">
        <f t="shared" si="26"/>
        <v>24788646</v>
      </c>
      <c r="ER7" s="66">
        <f t="shared" si="26"/>
        <v>25064286</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192074</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30298</v>
      </c>
      <c r="V8" s="69">
        <v>10272</v>
      </c>
      <c r="W8" s="68" t="s">
        <v>134</v>
      </c>
      <c r="X8" s="70" t="s">
        <v>135</v>
      </c>
      <c r="Y8" s="69">
        <v>141</v>
      </c>
      <c r="Z8" s="69">
        <v>34</v>
      </c>
      <c r="AA8" s="69" t="s">
        <v>131</v>
      </c>
      <c r="AB8" s="69" t="s">
        <v>131</v>
      </c>
      <c r="AC8" s="69" t="s">
        <v>131</v>
      </c>
      <c r="AD8" s="69">
        <v>175</v>
      </c>
      <c r="AE8" s="69">
        <v>123</v>
      </c>
      <c r="AF8" s="69">
        <v>33</v>
      </c>
      <c r="AG8" s="69">
        <v>156</v>
      </c>
      <c r="AH8" s="71">
        <v>102.6</v>
      </c>
      <c r="AI8" s="71">
        <v>101.1</v>
      </c>
      <c r="AJ8" s="71">
        <v>101.1</v>
      </c>
      <c r="AK8" s="71">
        <v>92.5</v>
      </c>
      <c r="AL8" s="71">
        <v>89.5</v>
      </c>
      <c r="AM8" s="71">
        <v>97.1</v>
      </c>
      <c r="AN8" s="71">
        <v>96.3</v>
      </c>
      <c r="AO8" s="71">
        <v>96.9</v>
      </c>
      <c r="AP8" s="71">
        <v>98.3</v>
      </c>
      <c r="AQ8" s="71">
        <v>96.7</v>
      </c>
      <c r="AR8" s="71">
        <v>98.4</v>
      </c>
      <c r="AS8" s="71">
        <v>100.9</v>
      </c>
      <c r="AT8" s="71">
        <v>99.4</v>
      </c>
      <c r="AU8" s="71">
        <v>96.2</v>
      </c>
      <c r="AV8" s="71">
        <v>88.7</v>
      </c>
      <c r="AW8" s="71">
        <v>85.8</v>
      </c>
      <c r="AX8" s="71">
        <v>87.7</v>
      </c>
      <c r="AY8" s="71">
        <v>86.6</v>
      </c>
      <c r="AZ8" s="71">
        <v>85.4</v>
      </c>
      <c r="BA8" s="71">
        <v>85.3</v>
      </c>
      <c r="BB8" s="71">
        <v>84.2</v>
      </c>
      <c r="BC8" s="71">
        <v>89.5</v>
      </c>
      <c r="BD8" s="72">
        <v>6</v>
      </c>
      <c r="BE8" s="72">
        <v>5.6</v>
      </c>
      <c r="BF8" s="72" t="s">
        <v>136</v>
      </c>
      <c r="BG8" s="72" t="s">
        <v>136</v>
      </c>
      <c r="BH8" s="72">
        <v>5.4</v>
      </c>
      <c r="BI8" s="72">
        <v>117.7</v>
      </c>
      <c r="BJ8" s="72">
        <v>121</v>
      </c>
      <c r="BK8" s="72">
        <v>112.9</v>
      </c>
      <c r="BL8" s="72">
        <v>118.9</v>
      </c>
      <c r="BM8" s="72">
        <v>119.5</v>
      </c>
      <c r="BN8" s="72">
        <v>63.6</v>
      </c>
      <c r="BO8" s="71">
        <v>83</v>
      </c>
      <c r="BP8" s="71">
        <v>76.8</v>
      </c>
      <c r="BQ8" s="71">
        <v>73.400000000000006</v>
      </c>
      <c r="BR8" s="71">
        <v>76.099999999999994</v>
      </c>
      <c r="BS8" s="71">
        <v>71.099999999999994</v>
      </c>
      <c r="BT8" s="71">
        <v>69</v>
      </c>
      <c r="BU8" s="71">
        <v>68.5</v>
      </c>
      <c r="BV8" s="71">
        <v>68.3</v>
      </c>
      <c r="BW8" s="71">
        <v>67.900000000000006</v>
      </c>
      <c r="BX8" s="71">
        <v>69.8</v>
      </c>
      <c r="BY8" s="71">
        <v>74.2</v>
      </c>
      <c r="BZ8" s="72">
        <v>28417</v>
      </c>
      <c r="CA8" s="72">
        <v>28606</v>
      </c>
      <c r="CB8" s="72">
        <v>28876</v>
      </c>
      <c r="CC8" s="72">
        <v>27977</v>
      </c>
      <c r="CD8" s="72">
        <v>28952</v>
      </c>
      <c r="CE8" s="72">
        <v>31111</v>
      </c>
      <c r="CF8" s="72">
        <v>31585</v>
      </c>
      <c r="CG8" s="72">
        <v>32431</v>
      </c>
      <c r="CH8" s="72">
        <v>32532</v>
      </c>
      <c r="CI8" s="72">
        <v>33492</v>
      </c>
      <c r="CJ8" s="71">
        <v>49667</v>
      </c>
      <c r="CK8" s="72">
        <v>8242</v>
      </c>
      <c r="CL8" s="72">
        <v>8450</v>
      </c>
      <c r="CM8" s="72">
        <v>8587</v>
      </c>
      <c r="CN8" s="72">
        <v>8494</v>
      </c>
      <c r="CO8" s="72">
        <v>8829</v>
      </c>
      <c r="CP8" s="72">
        <v>9205</v>
      </c>
      <c r="CQ8" s="72">
        <v>9437</v>
      </c>
      <c r="CR8" s="72">
        <v>9726</v>
      </c>
      <c r="CS8" s="72">
        <v>10037</v>
      </c>
      <c r="CT8" s="72">
        <v>9976</v>
      </c>
      <c r="CU8" s="71">
        <v>13758</v>
      </c>
      <c r="CV8" s="72">
        <v>54.7</v>
      </c>
      <c r="CW8" s="72">
        <v>54.6</v>
      </c>
      <c r="CX8" s="72">
        <v>58.6</v>
      </c>
      <c r="CY8" s="72">
        <v>62.5</v>
      </c>
      <c r="CZ8" s="72">
        <v>64.8</v>
      </c>
      <c r="DA8" s="72">
        <v>60.6</v>
      </c>
      <c r="DB8" s="72">
        <v>61.2</v>
      </c>
      <c r="DC8" s="72">
        <v>62.1</v>
      </c>
      <c r="DD8" s="72">
        <v>62.5</v>
      </c>
      <c r="DE8" s="72">
        <v>63.4</v>
      </c>
      <c r="DF8" s="72">
        <v>55.2</v>
      </c>
      <c r="DG8" s="72">
        <v>19.8</v>
      </c>
      <c r="DH8" s="72">
        <v>20.3</v>
      </c>
      <c r="DI8" s="72">
        <v>20.3</v>
      </c>
      <c r="DJ8" s="72">
        <v>19.600000000000001</v>
      </c>
      <c r="DK8" s="72">
        <v>17.899999999999999</v>
      </c>
      <c r="DL8" s="72">
        <v>19.2</v>
      </c>
      <c r="DM8" s="72">
        <v>19.3</v>
      </c>
      <c r="DN8" s="72">
        <v>18.899999999999999</v>
      </c>
      <c r="DO8" s="72">
        <v>19</v>
      </c>
      <c r="DP8" s="72">
        <v>18.7</v>
      </c>
      <c r="DQ8" s="72">
        <v>24.1</v>
      </c>
      <c r="DR8" s="71">
        <v>63.2</v>
      </c>
      <c r="DS8" s="71">
        <v>63.5</v>
      </c>
      <c r="DT8" s="71">
        <v>66.099999999999994</v>
      </c>
      <c r="DU8" s="71">
        <v>68.900000000000006</v>
      </c>
      <c r="DV8" s="71">
        <v>70.599999999999994</v>
      </c>
      <c r="DW8" s="71">
        <v>48.3</v>
      </c>
      <c r="DX8" s="71">
        <v>48</v>
      </c>
      <c r="DY8" s="71">
        <v>52.2</v>
      </c>
      <c r="DZ8" s="71">
        <v>52.4</v>
      </c>
      <c r="EA8" s="71">
        <v>52.5</v>
      </c>
      <c r="EB8" s="71">
        <v>50.7</v>
      </c>
      <c r="EC8" s="71">
        <v>80.599999999999994</v>
      </c>
      <c r="ED8" s="71">
        <v>75.5</v>
      </c>
      <c r="EE8" s="71">
        <v>77.400000000000006</v>
      </c>
      <c r="EF8" s="71">
        <v>79.400000000000006</v>
      </c>
      <c r="EG8" s="71">
        <v>77.099999999999994</v>
      </c>
      <c r="EH8" s="71">
        <v>64.2</v>
      </c>
      <c r="EI8" s="71">
        <v>63.3</v>
      </c>
      <c r="EJ8" s="71">
        <v>69.599999999999994</v>
      </c>
      <c r="EK8" s="71">
        <v>69.2</v>
      </c>
      <c r="EL8" s="71">
        <v>69.7</v>
      </c>
      <c r="EM8" s="71">
        <v>65.7</v>
      </c>
      <c r="EN8" s="72">
        <v>24698943</v>
      </c>
      <c r="EO8" s="72">
        <v>24529903</v>
      </c>
      <c r="EP8" s="72">
        <v>24624640</v>
      </c>
      <c r="EQ8" s="72">
        <v>24788646</v>
      </c>
      <c r="ER8" s="72">
        <v>25064286</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千塚 祐樹</cp:lastModifiedBy>
  <cp:lastPrinted>2018-10-01T02:59:16Z</cp:lastPrinted>
  <dcterms:created xsi:type="dcterms:W3CDTF">2018-06-14T04:22:00Z</dcterms:created>
  <dcterms:modified xsi:type="dcterms:W3CDTF">2018-10-01T06:02:11Z</dcterms:modified>
  <cp:category/>
</cp:coreProperties>
</file>