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R6" i="5"/>
  <c r="Q6" i="5"/>
  <c r="P6" i="5"/>
  <c r="O6" i="5"/>
  <c r="N6" i="5"/>
  <c r="M6" i="5"/>
  <c r="L6" i="5"/>
  <c r="Z8" i="4" s="1"/>
  <c r="K6" i="5"/>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Y8" i="4"/>
  <c r="AQ8" i="4"/>
  <c r="AI8" i="4"/>
  <c r="R8" i="4"/>
  <c r="J8" i="4"/>
  <c r="B8" i="4"/>
  <c r="C10" i="5" l="1"/>
  <c r="D10" i="5"/>
  <c r="E10" i="5"/>
  <c r="B10" i="5"/>
</calcChain>
</file>

<file path=xl/sharedStrings.xml><?xml version="1.0" encoding="utf-8"?>
<sst xmlns="http://schemas.openxmlformats.org/spreadsheetml/2006/main" count="220" uniqueCount="107">
  <si>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</si>
  <si>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</si>
  <si>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</si>
  <si>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</si>
  <si>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</si>
  <si>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</si>
  <si>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</si>
  <si>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</si>
  <si>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</si>
  <si>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</si>
  <si>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</si>
  <si>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</si>
  <si>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</si>
  <si>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</si>
  <si>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</si>
  <si>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</si>
  <si>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</si>
  <si>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</si>
  <si>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</si>
  <si>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</si>
  <si>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</si>
  <si>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</si>
  <si>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</si>
  <si>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</si>
  <si>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</si>
  <si>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</si>
  <si>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</si>
  <si>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</si>
  <si>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</si>
  <si>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</si>
  <si>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</si>
  <si>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</si>
  <si>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</si>
  <si>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</si>
  <si>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</si>
  <si>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</si>
  <si>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</si>
  <si>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</si>
  <si>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</si>
  <si>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</si>
  <si>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</si>
  <si>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</si>
  <si>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</si>
  <si>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</si>
  <si>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</si>
  <si>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</si>
  <si>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</si>
  <si>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</si>
  <si>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</si>
  <si>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</si>
  <si>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</si>
  <si>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</si>
  <si>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</si>
  <si>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</si>
  <si>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</si>
  <si>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</si>
  <si>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</si>
  <si>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</si>
  <si>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</si>
  <si>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</si>
  <si>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</si>
  <si>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</si>
  <si>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</si>
  <si>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</si>
  <si>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</si>
  <si>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</si>
  <si>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</si>
  <si>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</si>
  <si>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</si>
  <si>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</si>
  <si>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</si>
  <si>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</si>
  <si>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</si>
  <si>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</si>
  <si>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</si>
  <si>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</si>
  <si>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</si>
  <si>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</si>
  <si>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</si>
  <si>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</si>
  <si>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</si>
  <si>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</si>
  <si>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</si>
  <si>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</si>
  <si>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</si>
  <si>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</si>
  <si>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</si>
  <si>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</si>
  <si>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</si>
  <si>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</si>
  <si>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</si>
  <si>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</si>
  <si>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</si>
  <si>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山梨県　東部地域広域水道企業団</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</si>
  <si>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</si>
  <si>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</si>
  <si>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</si>
  <si>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</si>
  <si>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</si>
  <si>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</si>
  <si>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</si>
  <si>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</si>
  <si>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</si>
  <si>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</si>
  <si>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は、過去5年間70％から80％にとどまり、累積欠損金については、平成27年度に固定資産台帳の整理を実施したことにより大幅に減額したが、類似団体と比べると突出して多い状況である。また、流動比率も前年に続き約40％程度で経営は危機的状況である。
　企業債残高対給水収益比率は、過去5年間1500％から1100％の間で推移しており、給水収益での企業債償還は、非常に厳しい状況となっている。
　料金回収率は、過去5年間45％から50％で推移しており、構成市からの繰出基準外の繰出金によって補てんしている。
　水道料金の適切性については、平成29年度より平均20％の料金改定を行うことになっており、水道料金の適切性は向上すると考えられるが、流動比率の大幅な改善には届かないと推測される。
　また、施設利用率及び有収率が低く、今後施設整備を進め改善を図る予定であるが、企業債残高が極端に多いため、この元利償還が経営を圧迫している状況である。</t>
    <rPh sb="1" eb="3">
      <t>ケイジョウ</t>
    </rPh>
    <rPh sb="3" eb="5">
      <t>シュウシ</t>
    </rPh>
    <rPh sb="5" eb="7">
      <t>ヒリツ</t>
    </rPh>
    <rPh sb="9" eb="11">
      <t>カコ</t>
    </rPh>
    <rPh sb="12" eb="14">
      <t>ネンカン</t>
    </rPh>
    <rPh sb="28" eb="30">
      <t>ルイセキ</t>
    </rPh>
    <rPh sb="30" eb="33">
      <t>ケッソンキン</t>
    </rPh>
    <rPh sb="39" eb="41">
      <t>ヘイセイ</t>
    </rPh>
    <rPh sb="43" eb="45">
      <t>ネンド</t>
    </rPh>
    <rPh sb="46" eb="48">
      <t>コテイ</t>
    </rPh>
    <rPh sb="48" eb="50">
      <t>シサン</t>
    </rPh>
    <rPh sb="50" eb="52">
      <t>ダイチョウ</t>
    </rPh>
    <rPh sb="53" eb="55">
      <t>セイリ</t>
    </rPh>
    <rPh sb="56" eb="58">
      <t>ジッシ</t>
    </rPh>
    <rPh sb="65" eb="67">
      <t>オオハバ</t>
    </rPh>
    <rPh sb="68" eb="70">
      <t>ゲンガク</t>
    </rPh>
    <rPh sb="74" eb="76">
      <t>ルイジ</t>
    </rPh>
    <rPh sb="76" eb="78">
      <t>ダンタイ</t>
    </rPh>
    <rPh sb="79" eb="80">
      <t>クラ</t>
    </rPh>
    <rPh sb="83" eb="85">
      <t>トッシュツ</t>
    </rPh>
    <rPh sb="87" eb="88">
      <t>オオ</t>
    </rPh>
    <rPh sb="89" eb="91">
      <t>ジョウキョウ</t>
    </rPh>
    <rPh sb="98" eb="100">
      <t>リュウドウ</t>
    </rPh>
    <rPh sb="100" eb="102">
      <t>ヒリツ</t>
    </rPh>
    <rPh sb="103" eb="105">
      <t>ゼンネン</t>
    </rPh>
    <rPh sb="106" eb="107">
      <t>ツヅ</t>
    </rPh>
    <rPh sb="108" eb="109">
      <t>ヤク</t>
    </rPh>
    <rPh sb="112" eb="114">
      <t>テイド</t>
    </rPh>
    <rPh sb="129" eb="131">
      <t>キギョウ</t>
    </rPh>
    <rPh sb="131" eb="132">
      <t>サイ</t>
    </rPh>
    <rPh sb="132" eb="134">
      <t>ザンダカ</t>
    </rPh>
    <rPh sb="134" eb="135">
      <t>タイ</t>
    </rPh>
    <rPh sb="135" eb="137">
      <t>キュウスイ</t>
    </rPh>
    <rPh sb="137" eb="139">
      <t>シュウエキ</t>
    </rPh>
    <rPh sb="139" eb="141">
      <t>ヒリツ</t>
    </rPh>
    <rPh sb="143" eb="145">
      <t>カコ</t>
    </rPh>
    <rPh sb="146" eb="148">
      <t>ネンカン</t>
    </rPh>
    <rPh sb="161" eb="162">
      <t>アイダ</t>
    </rPh>
    <rPh sb="163" eb="165">
      <t>スイイ</t>
    </rPh>
    <rPh sb="170" eb="172">
      <t>キュウスイ</t>
    </rPh>
    <rPh sb="172" eb="174">
      <t>シュウエキ</t>
    </rPh>
    <rPh sb="176" eb="178">
      <t>キギョウ</t>
    </rPh>
    <rPh sb="178" eb="179">
      <t>サイ</t>
    </rPh>
    <rPh sb="179" eb="181">
      <t>ショウカン</t>
    </rPh>
    <rPh sb="183" eb="185">
      <t>ヒジョウ</t>
    </rPh>
    <rPh sb="186" eb="187">
      <t>キビ</t>
    </rPh>
    <rPh sb="189" eb="191">
      <t>ジョウキョウ</t>
    </rPh>
    <rPh sb="200" eb="202">
      <t>リョウキン</t>
    </rPh>
    <rPh sb="202" eb="204">
      <t>カイシュウ</t>
    </rPh>
    <rPh sb="204" eb="205">
      <t>リツ</t>
    </rPh>
    <rPh sb="207" eb="209">
      <t>カコ</t>
    </rPh>
    <rPh sb="210" eb="212">
      <t>ネンカン</t>
    </rPh>
    <rPh sb="221" eb="223">
      <t>スイイ</t>
    </rPh>
    <rPh sb="228" eb="230">
      <t>コウセイ</t>
    </rPh>
    <rPh sb="230" eb="231">
      <t>シ</t>
    </rPh>
    <rPh sb="234" eb="236">
      <t>クリダ</t>
    </rPh>
    <rPh sb="236" eb="238">
      <t>キジュン</t>
    </rPh>
    <rPh sb="238" eb="239">
      <t>ガイ</t>
    </rPh>
    <rPh sb="240" eb="242">
      <t>クリダ</t>
    </rPh>
    <rPh sb="242" eb="243">
      <t>キン</t>
    </rPh>
    <rPh sb="247" eb="248">
      <t>ホ</t>
    </rPh>
    <rPh sb="257" eb="259">
      <t>スイドウ</t>
    </rPh>
    <rPh sb="259" eb="261">
      <t>リョウキン</t>
    </rPh>
    <rPh sb="262" eb="265">
      <t>テキセツセイ</t>
    </rPh>
    <rPh sb="271" eb="273">
      <t>ヘイセイ</t>
    </rPh>
    <rPh sb="301" eb="303">
      <t>スイドウ</t>
    </rPh>
    <rPh sb="303" eb="305">
      <t>リョウキン</t>
    </rPh>
    <phoneticPr fontId="4"/>
  </si>
  <si>
    <t>　有形固定資産減価償却率は約26％にとどまっているが、管路経年化率は約29％で類似団体の3倍近くとなっている。
　管路の更新は喫緊の課題であるが、厳しい財政状況のため更新率は低く、有収率も低い状況である。
　今後、年々減少する給水人口に見合った施設更新と施設のダウンサイジングを図り、効率性の向上に努めたい。</t>
    <rPh sb="1" eb="3">
      <t>ユウケイ</t>
    </rPh>
    <rPh sb="3" eb="5">
      <t>コテイ</t>
    </rPh>
    <rPh sb="5" eb="7">
      <t>シサン</t>
    </rPh>
    <rPh sb="7" eb="9">
      <t>ゲンカ</t>
    </rPh>
    <rPh sb="9" eb="11">
      <t>ショウキャク</t>
    </rPh>
    <rPh sb="11" eb="12">
      <t>リツ</t>
    </rPh>
    <rPh sb="13" eb="14">
      <t>ヤク</t>
    </rPh>
    <rPh sb="27" eb="29">
      <t>カンロ</t>
    </rPh>
    <rPh sb="29" eb="32">
      <t>ケイネンカ</t>
    </rPh>
    <rPh sb="32" eb="33">
      <t>リツ</t>
    </rPh>
    <rPh sb="34" eb="35">
      <t>ヤク</t>
    </rPh>
    <rPh sb="39" eb="41">
      <t>ルイジ</t>
    </rPh>
    <rPh sb="41" eb="43">
      <t>ダンタイ</t>
    </rPh>
    <rPh sb="45" eb="46">
      <t>バイ</t>
    </rPh>
    <rPh sb="46" eb="47">
      <t>チカ</t>
    </rPh>
    <rPh sb="57" eb="59">
      <t>カンロ</t>
    </rPh>
    <rPh sb="60" eb="62">
      <t>コウシン</t>
    </rPh>
    <rPh sb="63" eb="65">
      <t>キッキン</t>
    </rPh>
    <rPh sb="66" eb="68">
      <t>カダイ</t>
    </rPh>
    <rPh sb="73" eb="74">
      <t>キビ</t>
    </rPh>
    <rPh sb="76" eb="78">
      <t>ザイセイ</t>
    </rPh>
    <rPh sb="78" eb="80">
      <t>ジョウキョウ</t>
    </rPh>
    <rPh sb="83" eb="85">
      <t>コウシン</t>
    </rPh>
    <rPh sb="85" eb="86">
      <t>リツ</t>
    </rPh>
    <rPh sb="87" eb="88">
      <t>ヒク</t>
    </rPh>
    <rPh sb="90" eb="92">
      <t>ユウシュウ</t>
    </rPh>
    <rPh sb="92" eb="93">
      <t>リツ</t>
    </rPh>
    <rPh sb="94" eb="95">
      <t>ヒク</t>
    </rPh>
    <rPh sb="96" eb="98">
      <t>ジョウキョウ</t>
    </rPh>
    <rPh sb="104" eb="106">
      <t>コンゴ</t>
    </rPh>
    <rPh sb="107" eb="109">
      <t>ネンネン</t>
    </rPh>
    <rPh sb="109" eb="111">
      <t>ゲンショウ</t>
    </rPh>
    <rPh sb="113" eb="115">
      <t>キュウスイ</t>
    </rPh>
    <rPh sb="115" eb="117">
      <t>ジンコウ</t>
    </rPh>
    <rPh sb="118" eb="120">
      <t>ミア</t>
    </rPh>
    <rPh sb="122" eb="124">
      <t>シセツ</t>
    </rPh>
    <rPh sb="124" eb="126">
      <t>コウシン</t>
    </rPh>
    <rPh sb="127" eb="129">
      <t>シセツ</t>
    </rPh>
    <rPh sb="139" eb="140">
      <t>ハカ</t>
    </rPh>
    <rPh sb="142" eb="145">
      <t>コウリツセイ</t>
    </rPh>
    <rPh sb="146" eb="148">
      <t>コウジョウ</t>
    </rPh>
    <rPh sb="149" eb="150">
      <t>ツト</t>
    </rPh>
    <phoneticPr fontId="4"/>
  </si>
  <si>
    <t>　平成28年度において経営戦略を策定している中で、今後10年を見据えた施設のあり方を推計し、必要な施設の更新を進め、これにより経費の抑制につなげて安定した経営に努めて行きたい。</t>
    <rPh sb="1" eb="3">
      <t>ヘイセイ</t>
    </rPh>
    <rPh sb="5" eb="7">
      <t>ネンド</t>
    </rPh>
    <rPh sb="11" eb="13">
      <t>ケイエイ</t>
    </rPh>
    <rPh sb="13" eb="15">
      <t>センリャク</t>
    </rPh>
    <rPh sb="16" eb="18">
      <t>サクテイ</t>
    </rPh>
    <rPh sb="22" eb="23">
      <t>ナカ</t>
    </rPh>
    <rPh sb="25" eb="27">
      <t>コンゴ</t>
    </rPh>
    <rPh sb="29" eb="30">
      <t>ネン</t>
    </rPh>
    <rPh sb="31" eb="33">
      <t>ミス</t>
    </rPh>
    <rPh sb="35" eb="37">
      <t>シセツ</t>
    </rPh>
    <rPh sb="40" eb="41">
      <t>カタ</t>
    </rPh>
    <rPh sb="42" eb="44">
      <t>スイケイ</t>
    </rPh>
    <rPh sb="46" eb="48">
      <t>ヒツヨウ</t>
    </rPh>
    <rPh sb="49" eb="51">
      <t>シセツ</t>
    </rPh>
    <rPh sb="52" eb="54">
      <t>コウシン</t>
    </rPh>
    <rPh sb="55" eb="56">
      <t>スス</t>
    </rPh>
    <rPh sb="63" eb="65">
      <t>ケイヒ</t>
    </rPh>
    <rPh sb="66" eb="68">
      <t>ヨクセイ</t>
    </rPh>
    <rPh sb="73" eb="75">
      <t>アンテイ</t>
    </rPh>
    <rPh sb="77" eb="79">
      <t>ケイエイ</t>
    </rPh>
    <rPh sb="80" eb="81">
      <t>ツト</t>
    </rPh>
    <rPh sb="83" eb="84">
      <t>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</si>
</sst>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0.28999999999999998</c:v>
                </c:pt>
                <c:pt idx="1">
                  <c:v>0.17</c:v>
                </c:pt>
                <c:pt idx="2">
                  <c:v>0.05</c:v>
                </c:pt>
                <c:pt idx="3">
                  <c:v>0.13</c:v>
                </c:pt>
                <c:pt idx="4">
                  <c:v>0.44</c:v>
                </c:pt>
              </c:numCache>
            </c:numRef>
          </c:val>
        </c:ser>
        <c:dLbls>
          <c:showLegendKey val="0"/>
          <c:showVal val="0"/>
          <c:showCatName val="0"/>
          <c:showSerName val="0"/>
          <c:showPercent val="0"/>
          <c:showBubbleSize val="0"/>
        </c:dLbls>
        <c:gapWidth val="150"/>
        <c:axId val="102557568"/>
        <c:axId val="10493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0.59</c:v>
                </c:pt>
                <c:pt idx="3">
                  <c:v>0.6</c:v>
                </c:pt>
                <c:pt idx="4">
                  <c:v>0.56000000000000005</c:v>
                </c:pt>
              </c:numCache>
            </c:numRef>
          </c:val>
          <c:smooth val="0"/>
        </c:ser>
        <c:dLbls>
          <c:showLegendKey val="0"/>
          <c:showVal val="0"/>
          <c:showCatName val="0"/>
          <c:showSerName val="0"/>
          <c:showPercent val="0"/>
          <c:showBubbleSize val="0"/>
        </c:dLbls>
        <c:marker val="1"/>
        <c:smooth val="0"/>
        <c:axId val="102557568"/>
        <c:axId val="104935424"/>
      </c:lineChart>
      <c:dateAx>
        <c:axId val="102557568"/>
        <c:scaling>
          <c:orientation val="minMax"/>
        </c:scaling>
        <c:delete val="1"/>
        <c:axPos val="b"/>
        <c:numFmt formatCode="ge" sourceLinked="1"/>
        <c:majorTickMark val="none"/>
        <c:minorTickMark val="none"/>
        <c:tickLblPos val="none"/>
        <c:crossAx val="104935424"/>
        <c:crosses val="autoZero"/>
        <c:auto val="1"/>
        <c:lblOffset val="100"/>
        <c:baseTimeUnit val="years"/>
      </c:dateAx>
      <c:valAx>
        <c:axId val="10493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5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50.2</c:v>
                </c:pt>
                <c:pt idx="1">
                  <c:v>47.14</c:v>
                </c:pt>
                <c:pt idx="2">
                  <c:v>47.7</c:v>
                </c:pt>
                <c:pt idx="3">
                  <c:v>45.76</c:v>
                </c:pt>
                <c:pt idx="4">
                  <c:v>46</c:v>
                </c:pt>
              </c:numCache>
            </c:numRef>
          </c:val>
        </c:ser>
        <c:dLbls>
          <c:showLegendKey val="0"/>
          <c:showVal val="0"/>
          <c:showCatName val="0"/>
          <c:showSerName val="0"/>
          <c:showPercent val="0"/>
          <c:showBubbleSize val="0"/>
        </c:dLbls>
        <c:gapWidth val="150"/>
        <c:axId val="106895616"/>
        <c:axId val="10691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59.23</c:v>
                </c:pt>
                <c:pt idx="3">
                  <c:v>58.58</c:v>
                </c:pt>
                <c:pt idx="4">
                  <c:v>58.53</c:v>
                </c:pt>
              </c:numCache>
            </c:numRef>
          </c:val>
          <c:smooth val="0"/>
        </c:ser>
        <c:dLbls>
          <c:showLegendKey val="0"/>
          <c:showVal val="0"/>
          <c:showCatName val="0"/>
          <c:showSerName val="0"/>
          <c:showPercent val="0"/>
          <c:showBubbleSize val="0"/>
        </c:dLbls>
        <c:marker val="1"/>
        <c:smooth val="0"/>
        <c:axId val="106895616"/>
        <c:axId val="106918272"/>
      </c:lineChart>
      <c:dateAx>
        <c:axId val="106895616"/>
        <c:scaling>
          <c:orientation val="minMax"/>
        </c:scaling>
        <c:delete val="1"/>
        <c:axPos val="b"/>
        <c:numFmt formatCode="ge" sourceLinked="1"/>
        <c:majorTickMark val="none"/>
        <c:minorTickMark val="none"/>
        <c:tickLblPos val="none"/>
        <c:crossAx val="106918272"/>
        <c:crosses val="autoZero"/>
        <c:auto val="1"/>
        <c:lblOffset val="100"/>
        <c:baseTimeUnit val="years"/>
      </c:dateAx>
      <c:valAx>
        <c:axId val="10691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9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69.17</c:v>
                </c:pt>
                <c:pt idx="1">
                  <c:v>72.7</c:v>
                </c:pt>
                <c:pt idx="2">
                  <c:v>71.98</c:v>
                </c:pt>
                <c:pt idx="3">
                  <c:v>72.150000000000006</c:v>
                </c:pt>
                <c:pt idx="4">
                  <c:v>70.599999999999994</c:v>
                </c:pt>
              </c:numCache>
            </c:numRef>
          </c:val>
        </c:ser>
        <c:dLbls>
          <c:showLegendKey val="0"/>
          <c:showVal val="0"/>
          <c:showCatName val="0"/>
          <c:showSerName val="0"/>
          <c:showPercent val="0"/>
          <c:showBubbleSize val="0"/>
        </c:dLbls>
        <c:gapWidth val="150"/>
        <c:axId val="106956672"/>
        <c:axId val="10696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85.53</c:v>
                </c:pt>
                <c:pt idx="3">
                  <c:v>85.23</c:v>
                </c:pt>
                <c:pt idx="4">
                  <c:v>85.26</c:v>
                </c:pt>
              </c:numCache>
            </c:numRef>
          </c:val>
          <c:smooth val="0"/>
        </c:ser>
        <c:dLbls>
          <c:showLegendKey val="0"/>
          <c:showVal val="0"/>
          <c:showCatName val="0"/>
          <c:showSerName val="0"/>
          <c:showPercent val="0"/>
          <c:showBubbleSize val="0"/>
        </c:dLbls>
        <c:marker val="1"/>
        <c:smooth val="0"/>
        <c:axId val="106956672"/>
        <c:axId val="106962944"/>
      </c:lineChart>
      <c:dateAx>
        <c:axId val="106956672"/>
        <c:scaling>
          <c:orientation val="minMax"/>
        </c:scaling>
        <c:delete val="1"/>
        <c:axPos val="b"/>
        <c:numFmt formatCode="ge" sourceLinked="1"/>
        <c:majorTickMark val="none"/>
        <c:minorTickMark val="none"/>
        <c:tickLblPos val="none"/>
        <c:crossAx val="106962944"/>
        <c:crosses val="autoZero"/>
        <c:auto val="1"/>
        <c:lblOffset val="100"/>
        <c:baseTimeUnit val="years"/>
      </c:dateAx>
      <c:valAx>
        <c:axId val="10696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5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68.11</c:v>
                </c:pt>
                <c:pt idx="1">
                  <c:v>74.22</c:v>
                </c:pt>
                <c:pt idx="2">
                  <c:v>79.569999999999993</c:v>
                </c:pt>
                <c:pt idx="3">
                  <c:v>83.04</c:v>
                </c:pt>
                <c:pt idx="4">
                  <c:v>81.97</c:v>
                </c:pt>
              </c:numCache>
            </c:numRef>
          </c:val>
        </c:ser>
        <c:dLbls>
          <c:showLegendKey val="0"/>
          <c:showVal val="0"/>
          <c:showCatName val="0"/>
          <c:showSerName val="0"/>
          <c:showPercent val="0"/>
          <c:showBubbleSize val="0"/>
        </c:dLbls>
        <c:gapWidth val="150"/>
        <c:axId val="104965632"/>
        <c:axId val="10496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106.89</c:v>
                </c:pt>
                <c:pt idx="3">
                  <c:v>109.04</c:v>
                </c:pt>
                <c:pt idx="4">
                  <c:v>109.64</c:v>
                </c:pt>
              </c:numCache>
            </c:numRef>
          </c:val>
          <c:smooth val="0"/>
        </c:ser>
        <c:dLbls>
          <c:showLegendKey val="0"/>
          <c:showVal val="0"/>
          <c:showCatName val="0"/>
          <c:showSerName val="0"/>
          <c:showPercent val="0"/>
          <c:showBubbleSize val="0"/>
        </c:dLbls>
        <c:marker val="1"/>
        <c:smooth val="0"/>
        <c:axId val="104965632"/>
        <c:axId val="104967552"/>
      </c:lineChart>
      <c:dateAx>
        <c:axId val="104965632"/>
        <c:scaling>
          <c:orientation val="minMax"/>
        </c:scaling>
        <c:delete val="1"/>
        <c:axPos val="b"/>
        <c:numFmt formatCode="ge" sourceLinked="1"/>
        <c:majorTickMark val="none"/>
        <c:minorTickMark val="none"/>
        <c:tickLblPos val="none"/>
        <c:crossAx val="104967552"/>
        <c:crosses val="autoZero"/>
        <c:auto val="1"/>
        <c:lblOffset val="100"/>
        <c:baseTimeUnit val="years"/>
      </c:dateAx>
      <c:valAx>
        <c:axId val="104967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96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11.64</c:v>
                </c:pt>
                <c:pt idx="1">
                  <c:v>13.5</c:v>
                </c:pt>
                <c:pt idx="2">
                  <c:v>15.36</c:v>
                </c:pt>
                <c:pt idx="3">
                  <c:v>26.45</c:v>
                </c:pt>
                <c:pt idx="4">
                  <c:v>26.91</c:v>
                </c:pt>
              </c:numCache>
            </c:numRef>
          </c:val>
        </c:ser>
        <c:dLbls>
          <c:showLegendKey val="0"/>
          <c:showVal val="0"/>
          <c:showCatName val="0"/>
          <c:showSerName val="0"/>
          <c:showPercent val="0"/>
          <c:showBubbleSize val="0"/>
        </c:dLbls>
        <c:gapWidth val="150"/>
        <c:axId val="105469056"/>
        <c:axId val="10547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37.340000000000003</c:v>
                </c:pt>
                <c:pt idx="3">
                  <c:v>44.31</c:v>
                </c:pt>
                <c:pt idx="4">
                  <c:v>45.75</c:v>
                </c:pt>
              </c:numCache>
            </c:numRef>
          </c:val>
          <c:smooth val="0"/>
        </c:ser>
        <c:dLbls>
          <c:showLegendKey val="0"/>
          <c:showVal val="0"/>
          <c:showCatName val="0"/>
          <c:showSerName val="0"/>
          <c:showPercent val="0"/>
          <c:showBubbleSize val="0"/>
        </c:dLbls>
        <c:marker val="1"/>
        <c:smooth val="0"/>
        <c:axId val="105469056"/>
        <c:axId val="105470976"/>
      </c:lineChart>
      <c:dateAx>
        <c:axId val="105469056"/>
        <c:scaling>
          <c:orientation val="minMax"/>
        </c:scaling>
        <c:delete val="1"/>
        <c:axPos val="b"/>
        <c:numFmt formatCode="ge" sourceLinked="1"/>
        <c:majorTickMark val="none"/>
        <c:minorTickMark val="none"/>
        <c:tickLblPos val="none"/>
        <c:crossAx val="105470976"/>
        <c:crosses val="autoZero"/>
        <c:auto val="1"/>
        <c:lblOffset val="100"/>
        <c:baseTimeUnit val="years"/>
      </c:dateAx>
      <c:valAx>
        <c:axId val="10547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6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3.46</c:v>
                </c:pt>
                <c:pt idx="1">
                  <c:v>20.58</c:v>
                </c:pt>
                <c:pt idx="2">
                  <c:v>20.94</c:v>
                </c:pt>
                <c:pt idx="3">
                  <c:v>20.16</c:v>
                </c:pt>
                <c:pt idx="4">
                  <c:v>29.91</c:v>
                </c:pt>
              </c:numCache>
            </c:numRef>
          </c:val>
        </c:ser>
        <c:dLbls>
          <c:showLegendKey val="0"/>
          <c:showVal val="0"/>
          <c:showCatName val="0"/>
          <c:showSerName val="0"/>
          <c:showPercent val="0"/>
          <c:showBubbleSize val="0"/>
        </c:dLbls>
        <c:gapWidth val="150"/>
        <c:axId val="105501440"/>
        <c:axId val="10550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8.39</c:v>
                </c:pt>
                <c:pt idx="3">
                  <c:v>10.09</c:v>
                </c:pt>
                <c:pt idx="4">
                  <c:v>10.54</c:v>
                </c:pt>
              </c:numCache>
            </c:numRef>
          </c:val>
          <c:smooth val="0"/>
        </c:ser>
        <c:dLbls>
          <c:showLegendKey val="0"/>
          <c:showVal val="0"/>
          <c:showCatName val="0"/>
          <c:showSerName val="0"/>
          <c:showPercent val="0"/>
          <c:showBubbleSize val="0"/>
        </c:dLbls>
        <c:marker val="1"/>
        <c:smooth val="0"/>
        <c:axId val="105501440"/>
        <c:axId val="105503360"/>
      </c:lineChart>
      <c:dateAx>
        <c:axId val="105501440"/>
        <c:scaling>
          <c:orientation val="minMax"/>
        </c:scaling>
        <c:delete val="1"/>
        <c:axPos val="b"/>
        <c:numFmt formatCode="ge" sourceLinked="1"/>
        <c:majorTickMark val="none"/>
        <c:minorTickMark val="none"/>
        <c:tickLblPos val="none"/>
        <c:crossAx val="105503360"/>
        <c:crosses val="autoZero"/>
        <c:auto val="1"/>
        <c:lblOffset val="100"/>
        <c:baseTimeUnit val="years"/>
      </c:dateAx>
      <c:valAx>
        <c:axId val="10550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50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191.35</c:v>
                </c:pt>
                <c:pt idx="1">
                  <c:v>244.39</c:v>
                </c:pt>
                <c:pt idx="2">
                  <c:v>257.27999999999997</c:v>
                </c:pt>
                <c:pt idx="3">
                  <c:v>304.54000000000002</c:v>
                </c:pt>
                <c:pt idx="4">
                  <c:v>62.65</c:v>
                </c:pt>
              </c:numCache>
            </c:numRef>
          </c:val>
        </c:ser>
        <c:dLbls>
          <c:showLegendKey val="0"/>
          <c:showVal val="0"/>
          <c:showCatName val="0"/>
          <c:showSerName val="0"/>
          <c:showPercent val="0"/>
          <c:showBubbleSize val="0"/>
        </c:dLbls>
        <c:gapWidth val="150"/>
        <c:axId val="106599168"/>
        <c:axId val="10660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7.76</c:v>
                </c:pt>
                <c:pt idx="3">
                  <c:v>3.77</c:v>
                </c:pt>
                <c:pt idx="4">
                  <c:v>3.62</c:v>
                </c:pt>
              </c:numCache>
            </c:numRef>
          </c:val>
          <c:smooth val="0"/>
        </c:ser>
        <c:dLbls>
          <c:showLegendKey val="0"/>
          <c:showVal val="0"/>
          <c:showCatName val="0"/>
          <c:showSerName val="0"/>
          <c:showPercent val="0"/>
          <c:showBubbleSize val="0"/>
        </c:dLbls>
        <c:marker val="1"/>
        <c:smooth val="0"/>
        <c:axId val="106599168"/>
        <c:axId val="106601088"/>
      </c:lineChart>
      <c:dateAx>
        <c:axId val="106599168"/>
        <c:scaling>
          <c:orientation val="minMax"/>
        </c:scaling>
        <c:delete val="1"/>
        <c:axPos val="b"/>
        <c:numFmt formatCode="ge" sourceLinked="1"/>
        <c:majorTickMark val="none"/>
        <c:minorTickMark val="none"/>
        <c:tickLblPos val="none"/>
        <c:crossAx val="106601088"/>
        <c:crosses val="autoZero"/>
        <c:auto val="1"/>
        <c:lblOffset val="100"/>
        <c:baseTimeUnit val="years"/>
      </c:dateAx>
      <c:valAx>
        <c:axId val="106601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59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583.78</c:v>
                </c:pt>
                <c:pt idx="1">
                  <c:v>252.26</c:v>
                </c:pt>
                <c:pt idx="2">
                  <c:v>302.17</c:v>
                </c:pt>
                <c:pt idx="3">
                  <c:v>37.590000000000003</c:v>
                </c:pt>
                <c:pt idx="4">
                  <c:v>41.31</c:v>
                </c:pt>
              </c:numCache>
            </c:numRef>
          </c:val>
        </c:ser>
        <c:dLbls>
          <c:showLegendKey val="0"/>
          <c:showVal val="0"/>
          <c:showCatName val="0"/>
          <c:showSerName val="0"/>
          <c:showPercent val="0"/>
          <c:showBubbleSize val="0"/>
        </c:dLbls>
        <c:gapWidth val="150"/>
        <c:axId val="106640128"/>
        <c:axId val="10664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909.68</c:v>
                </c:pt>
                <c:pt idx="3">
                  <c:v>382.09</c:v>
                </c:pt>
                <c:pt idx="4">
                  <c:v>371.31</c:v>
                </c:pt>
              </c:numCache>
            </c:numRef>
          </c:val>
          <c:smooth val="0"/>
        </c:ser>
        <c:dLbls>
          <c:showLegendKey val="0"/>
          <c:showVal val="0"/>
          <c:showCatName val="0"/>
          <c:showSerName val="0"/>
          <c:showPercent val="0"/>
          <c:showBubbleSize val="0"/>
        </c:dLbls>
        <c:marker val="1"/>
        <c:smooth val="0"/>
        <c:axId val="106640128"/>
        <c:axId val="106642048"/>
      </c:lineChart>
      <c:dateAx>
        <c:axId val="106640128"/>
        <c:scaling>
          <c:orientation val="minMax"/>
        </c:scaling>
        <c:delete val="1"/>
        <c:axPos val="b"/>
        <c:numFmt formatCode="ge" sourceLinked="1"/>
        <c:majorTickMark val="none"/>
        <c:minorTickMark val="none"/>
        <c:tickLblPos val="none"/>
        <c:crossAx val="106642048"/>
        <c:crosses val="autoZero"/>
        <c:auto val="1"/>
        <c:lblOffset val="100"/>
        <c:baseTimeUnit val="years"/>
      </c:dateAx>
      <c:valAx>
        <c:axId val="106642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64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1504.2</c:v>
                </c:pt>
                <c:pt idx="1">
                  <c:v>1440.04</c:v>
                </c:pt>
                <c:pt idx="2">
                  <c:v>1242.33</c:v>
                </c:pt>
                <c:pt idx="3">
                  <c:v>1228.3</c:v>
                </c:pt>
                <c:pt idx="4">
                  <c:v>1193.1099999999999</c:v>
                </c:pt>
              </c:numCache>
            </c:numRef>
          </c:val>
        </c:ser>
        <c:dLbls>
          <c:showLegendKey val="0"/>
          <c:showVal val="0"/>
          <c:showCatName val="0"/>
          <c:showSerName val="0"/>
          <c:showPercent val="0"/>
          <c:showBubbleSize val="0"/>
        </c:dLbls>
        <c:gapWidth val="150"/>
        <c:axId val="106684800"/>
        <c:axId val="10668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382.65</c:v>
                </c:pt>
                <c:pt idx="3">
                  <c:v>385.06</c:v>
                </c:pt>
                <c:pt idx="4">
                  <c:v>373.09</c:v>
                </c:pt>
              </c:numCache>
            </c:numRef>
          </c:val>
          <c:smooth val="0"/>
        </c:ser>
        <c:dLbls>
          <c:showLegendKey val="0"/>
          <c:showVal val="0"/>
          <c:showCatName val="0"/>
          <c:showSerName val="0"/>
          <c:showPercent val="0"/>
          <c:showBubbleSize val="0"/>
        </c:dLbls>
        <c:marker val="1"/>
        <c:smooth val="0"/>
        <c:axId val="106684800"/>
        <c:axId val="106686720"/>
      </c:lineChart>
      <c:dateAx>
        <c:axId val="106684800"/>
        <c:scaling>
          <c:orientation val="minMax"/>
        </c:scaling>
        <c:delete val="1"/>
        <c:axPos val="b"/>
        <c:numFmt formatCode="ge" sourceLinked="1"/>
        <c:majorTickMark val="none"/>
        <c:minorTickMark val="none"/>
        <c:tickLblPos val="none"/>
        <c:crossAx val="106686720"/>
        <c:crosses val="autoZero"/>
        <c:auto val="1"/>
        <c:lblOffset val="100"/>
        <c:baseTimeUnit val="years"/>
      </c:dateAx>
      <c:valAx>
        <c:axId val="106686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68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45.34</c:v>
                </c:pt>
                <c:pt idx="1">
                  <c:v>45.91</c:v>
                </c:pt>
                <c:pt idx="2">
                  <c:v>51.24</c:v>
                </c:pt>
                <c:pt idx="3">
                  <c:v>49.95</c:v>
                </c:pt>
                <c:pt idx="4">
                  <c:v>49.13</c:v>
                </c:pt>
              </c:numCache>
            </c:numRef>
          </c:val>
        </c:ser>
        <c:dLbls>
          <c:showLegendKey val="0"/>
          <c:showVal val="0"/>
          <c:showCatName val="0"/>
          <c:showSerName val="0"/>
          <c:showPercent val="0"/>
          <c:showBubbleSize val="0"/>
        </c:dLbls>
        <c:gapWidth val="150"/>
        <c:axId val="106700160"/>
        <c:axId val="10672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96.1</c:v>
                </c:pt>
                <c:pt idx="3">
                  <c:v>99.07</c:v>
                </c:pt>
                <c:pt idx="4">
                  <c:v>99.99</c:v>
                </c:pt>
              </c:numCache>
            </c:numRef>
          </c:val>
          <c:smooth val="0"/>
        </c:ser>
        <c:dLbls>
          <c:showLegendKey val="0"/>
          <c:showVal val="0"/>
          <c:showCatName val="0"/>
          <c:showSerName val="0"/>
          <c:showPercent val="0"/>
          <c:showBubbleSize val="0"/>
        </c:dLbls>
        <c:marker val="1"/>
        <c:smooth val="0"/>
        <c:axId val="106700160"/>
        <c:axId val="106722816"/>
      </c:lineChart>
      <c:dateAx>
        <c:axId val="106700160"/>
        <c:scaling>
          <c:orientation val="minMax"/>
        </c:scaling>
        <c:delete val="1"/>
        <c:axPos val="b"/>
        <c:numFmt formatCode="ge" sourceLinked="1"/>
        <c:majorTickMark val="none"/>
        <c:minorTickMark val="none"/>
        <c:tickLblPos val="none"/>
        <c:crossAx val="106722816"/>
        <c:crosses val="autoZero"/>
        <c:auto val="1"/>
        <c:lblOffset val="100"/>
        <c:baseTimeUnit val="years"/>
      </c:dateAx>
      <c:valAx>
        <c:axId val="10672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0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308.36</c:v>
                </c:pt>
                <c:pt idx="1">
                  <c:v>314.43</c:v>
                </c:pt>
                <c:pt idx="2">
                  <c:v>321.25</c:v>
                </c:pt>
                <c:pt idx="3">
                  <c:v>338.53</c:v>
                </c:pt>
                <c:pt idx="4">
                  <c:v>344.55</c:v>
                </c:pt>
              </c:numCache>
            </c:numRef>
          </c:val>
        </c:ser>
        <c:dLbls>
          <c:showLegendKey val="0"/>
          <c:showVal val="0"/>
          <c:showCatName val="0"/>
          <c:showSerName val="0"/>
          <c:showPercent val="0"/>
          <c:showBubbleSize val="0"/>
        </c:dLbls>
        <c:gapWidth val="150"/>
        <c:axId val="106752640"/>
        <c:axId val="10675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178.39</c:v>
                </c:pt>
                <c:pt idx="3">
                  <c:v>173.03</c:v>
                </c:pt>
                <c:pt idx="4">
                  <c:v>171.15</c:v>
                </c:pt>
              </c:numCache>
            </c:numRef>
          </c:val>
          <c:smooth val="0"/>
        </c:ser>
        <c:dLbls>
          <c:showLegendKey val="0"/>
          <c:showVal val="0"/>
          <c:showCatName val="0"/>
          <c:showSerName val="0"/>
          <c:showPercent val="0"/>
          <c:showBubbleSize val="0"/>
        </c:dLbls>
        <c:marker val="1"/>
        <c:smooth val="0"/>
        <c:axId val="106752640"/>
        <c:axId val="106754816"/>
      </c:lineChart>
      <c:dateAx>
        <c:axId val="106752640"/>
        <c:scaling>
          <c:orientation val="minMax"/>
        </c:scaling>
        <c:delete val="1"/>
        <c:axPos val="b"/>
        <c:numFmt formatCode="ge" sourceLinked="1"/>
        <c:majorTickMark val="none"/>
        <c:minorTickMark val="none"/>
        <c:tickLblPos val="none"/>
        <c:crossAx val="106754816"/>
        <c:crosses val="autoZero"/>
        <c:auto val="1"/>
        <c:lblOffset val="100"/>
        <c:baseTimeUnit val="years"/>
      </c:dateAx>
      <c:valAx>
        <c:axId val="10675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5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J33"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山梨県　東部地域広域水道企業団</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A5</v>
      </c>
      <c r="AA8" s="53"/>
      <c r="AB8" s="53"/>
      <c r="AC8" s="53"/>
      <c r="AD8" s="53"/>
      <c r="AE8" s="53"/>
      <c r="AF8" s="53"/>
      <c r="AG8" s="54"/>
      <c r="AH8" s="3"/>
      <c r="AI8" s="55" t="str">
        <f>データ!Q6</f>
        <v>-</v>
      </c>
      <c r="AJ8" s="56"/>
      <c r="AK8" s="56"/>
      <c r="AL8" s="56"/>
      <c r="AM8" s="56"/>
      <c r="AN8" s="56"/>
      <c r="AO8" s="56"/>
      <c r="AP8" s="57"/>
      <c r="AQ8" s="47" t="str">
        <f>データ!R6</f>
        <v>-</v>
      </c>
      <c r="AR8" s="47"/>
      <c r="AS8" s="47"/>
      <c r="AT8" s="47"/>
      <c r="AU8" s="47"/>
      <c r="AV8" s="47"/>
      <c r="AW8" s="47"/>
      <c r="AX8" s="47"/>
      <c r="AY8" s="47" t="str">
        <f>データ!S6</f>
        <v>-</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72.14</v>
      </c>
      <c r="K10" s="47"/>
      <c r="L10" s="47"/>
      <c r="M10" s="47"/>
      <c r="N10" s="47"/>
      <c r="O10" s="47"/>
      <c r="P10" s="47"/>
      <c r="Q10" s="47"/>
      <c r="R10" s="47">
        <f>データ!O6</f>
        <v>72.92</v>
      </c>
      <c r="S10" s="47"/>
      <c r="T10" s="47"/>
      <c r="U10" s="47"/>
      <c r="V10" s="47"/>
      <c r="W10" s="47"/>
      <c r="X10" s="47"/>
      <c r="Y10" s="47"/>
      <c r="Z10" s="78">
        <f>データ!P6</f>
        <v>2980</v>
      </c>
      <c r="AA10" s="78"/>
      <c r="AB10" s="78"/>
      <c r="AC10" s="78"/>
      <c r="AD10" s="78"/>
      <c r="AE10" s="78"/>
      <c r="AF10" s="78"/>
      <c r="AG10" s="78"/>
      <c r="AH10" s="2"/>
      <c r="AI10" s="78">
        <f>データ!T6</f>
        <v>36575</v>
      </c>
      <c r="AJ10" s="78"/>
      <c r="AK10" s="78"/>
      <c r="AL10" s="78"/>
      <c r="AM10" s="78"/>
      <c r="AN10" s="78"/>
      <c r="AO10" s="78"/>
      <c r="AP10" s="78"/>
      <c r="AQ10" s="47">
        <f>データ!U6</f>
        <v>50</v>
      </c>
      <c r="AR10" s="47"/>
      <c r="AS10" s="47"/>
      <c r="AT10" s="47"/>
      <c r="AU10" s="47"/>
      <c r="AV10" s="47"/>
      <c r="AW10" s="47"/>
      <c r="AX10" s="47"/>
      <c r="AY10" s="47">
        <f>データ!V6</f>
        <v>731.5</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199389</v>
      </c>
      <c r="D6" s="31">
        <f t="shared" si="3"/>
        <v>46</v>
      </c>
      <c r="E6" s="31">
        <f t="shared" si="3"/>
        <v>1</v>
      </c>
      <c r="F6" s="31">
        <f t="shared" si="3"/>
        <v>0</v>
      </c>
      <c r="G6" s="31">
        <f t="shared" si="3"/>
        <v>1</v>
      </c>
      <c r="H6" s="31" t="str">
        <f t="shared" si="3"/>
        <v>山梨県　東部地域広域水道企業団</v>
      </c>
      <c r="I6" s="31" t="str">
        <f t="shared" si="3"/>
        <v>法適用</v>
      </c>
      <c r="J6" s="31" t="str">
        <f t="shared" si="3"/>
        <v>水道事業</v>
      </c>
      <c r="K6" s="31" t="str">
        <f t="shared" si="3"/>
        <v>末端給水事業</v>
      </c>
      <c r="L6" s="31" t="str">
        <f t="shared" si="3"/>
        <v>A5</v>
      </c>
      <c r="M6" s="32" t="str">
        <f t="shared" si="3"/>
        <v>-</v>
      </c>
      <c r="N6" s="32">
        <f t="shared" si="3"/>
        <v>72.14</v>
      </c>
      <c r="O6" s="32">
        <f t="shared" si="3"/>
        <v>72.92</v>
      </c>
      <c r="P6" s="32">
        <f t="shared" si="3"/>
        <v>2980</v>
      </c>
      <c r="Q6" s="32" t="str">
        <f t="shared" si="3"/>
        <v>-</v>
      </c>
      <c r="R6" s="32" t="str">
        <f t="shared" si="3"/>
        <v>-</v>
      </c>
      <c r="S6" s="32" t="str">
        <f t="shared" si="3"/>
        <v>-</v>
      </c>
      <c r="T6" s="32">
        <f t="shared" si="3"/>
        <v>36575</v>
      </c>
      <c r="U6" s="32">
        <f t="shared" si="3"/>
        <v>50</v>
      </c>
      <c r="V6" s="32">
        <f t="shared" si="3"/>
        <v>731.5</v>
      </c>
      <c r="W6" s="33">
        <f>IF(W7="",NA(),W7)</f>
        <v>68.11</v>
      </c>
      <c r="X6" s="33">
        <f t="shared" ref="X6:AF6" si="4">IF(X7="",NA(),X7)</f>
        <v>74.22</v>
      </c>
      <c r="Y6" s="33">
        <f t="shared" si="4"/>
        <v>79.569999999999993</v>
      </c>
      <c r="Z6" s="33">
        <f t="shared" si="4"/>
        <v>83.04</v>
      </c>
      <c r="AA6" s="33">
        <f t="shared" si="4"/>
        <v>81.97</v>
      </c>
      <c r="AB6" s="33">
        <f t="shared" si="4"/>
        <v>105.61</v>
      </c>
      <c r="AC6" s="33">
        <f t="shared" si="4"/>
        <v>106.41</v>
      </c>
      <c r="AD6" s="33">
        <f t="shared" si="4"/>
        <v>106.89</v>
      </c>
      <c r="AE6" s="33">
        <f t="shared" si="4"/>
        <v>109.04</v>
      </c>
      <c r="AF6" s="33">
        <f t="shared" si="4"/>
        <v>109.64</v>
      </c>
      <c r="AG6" s="32" t="str">
        <f>IF(AG7="","",IF(AG7="-","【-】","【"&amp;SUBSTITUTE(TEXT(AG7,"#,##0.00"),"-","△")&amp;"】"))</f>
        <v>【113.56】</v>
      </c>
      <c r="AH6" s="33">
        <f>IF(AH7="",NA(),AH7)</f>
        <v>191.35</v>
      </c>
      <c r="AI6" s="33">
        <f t="shared" ref="AI6:AQ6" si="5">IF(AI7="",NA(),AI7)</f>
        <v>244.39</v>
      </c>
      <c r="AJ6" s="33">
        <f t="shared" si="5"/>
        <v>257.27999999999997</v>
      </c>
      <c r="AK6" s="33">
        <f t="shared" si="5"/>
        <v>304.54000000000002</v>
      </c>
      <c r="AL6" s="33">
        <f t="shared" si="5"/>
        <v>62.65</v>
      </c>
      <c r="AM6" s="33">
        <f t="shared" si="5"/>
        <v>6.79</v>
      </c>
      <c r="AN6" s="33">
        <f t="shared" si="5"/>
        <v>6.33</v>
      </c>
      <c r="AO6" s="33">
        <f t="shared" si="5"/>
        <v>7.76</v>
      </c>
      <c r="AP6" s="33">
        <f t="shared" si="5"/>
        <v>3.77</v>
      </c>
      <c r="AQ6" s="33">
        <f t="shared" si="5"/>
        <v>3.62</v>
      </c>
      <c r="AR6" s="32" t="str">
        <f>IF(AR7="","",IF(AR7="-","【-】","【"&amp;SUBSTITUTE(TEXT(AR7,"#,##0.00"),"-","△")&amp;"】"))</f>
        <v>【0.87】</v>
      </c>
      <c r="AS6" s="33">
        <f>IF(AS7="",NA(),AS7)</f>
        <v>583.78</v>
      </c>
      <c r="AT6" s="33">
        <f t="shared" ref="AT6:BB6" si="6">IF(AT7="",NA(),AT7)</f>
        <v>252.26</v>
      </c>
      <c r="AU6" s="33">
        <f t="shared" si="6"/>
        <v>302.17</v>
      </c>
      <c r="AV6" s="33">
        <f t="shared" si="6"/>
        <v>37.590000000000003</v>
      </c>
      <c r="AW6" s="33">
        <f t="shared" si="6"/>
        <v>41.31</v>
      </c>
      <c r="AX6" s="33">
        <f t="shared" si="6"/>
        <v>832.37</v>
      </c>
      <c r="AY6" s="33">
        <f t="shared" si="6"/>
        <v>852.01</v>
      </c>
      <c r="AZ6" s="33">
        <f t="shared" si="6"/>
        <v>909.68</v>
      </c>
      <c r="BA6" s="33">
        <f t="shared" si="6"/>
        <v>382.09</v>
      </c>
      <c r="BB6" s="33">
        <f t="shared" si="6"/>
        <v>371.31</v>
      </c>
      <c r="BC6" s="32" t="str">
        <f>IF(BC7="","",IF(BC7="-","【-】","【"&amp;SUBSTITUTE(TEXT(BC7,"#,##0.00"),"-","△")&amp;"】"))</f>
        <v>【262.74】</v>
      </c>
      <c r="BD6" s="33">
        <f>IF(BD7="",NA(),BD7)</f>
        <v>1504.2</v>
      </c>
      <c r="BE6" s="33">
        <f t="shared" ref="BE6:BM6" si="7">IF(BE7="",NA(),BE7)</f>
        <v>1440.04</v>
      </c>
      <c r="BF6" s="33">
        <f t="shared" si="7"/>
        <v>1242.33</v>
      </c>
      <c r="BG6" s="33">
        <f t="shared" si="7"/>
        <v>1228.3</v>
      </c>
      <c r="BH6" s="33">
        <f t="shared" si="7"/>
        <v>1193.1099999999999</v>
      </c>
      <c r="BI6" s="33">
        <f t="shared" si="7"/>
        <v>403.15</v>
      </c>
      <c r="BJ6" s="33">
        <f t="shared" si="7"/>
        <v>391.4</v>
      </c>
      <c r="BK6" s="33">
        <f t="shared" si="7"/>
        <v>382.65</v>
      </c>
      <c r="BL6" s="33">
        <f t="shared" si="7"/>
        <v>385.06</v>
      </c>
      <c r="BM6" s="33">
        <f t="shared" si="7"/>
        <v>373.09</v>
      </c>
      <c r="BN6" s="32" t="str">
        <f>IF(BN7="","",IF(BN7="-","【-】","【"&amp;SUBSTITUTE(TEXT(BN7,"#,##0.00"),"-","△")&amp;"】"))</f>
        <v>【276.38】</v>
      </c>
      <c r="BO6" s="33">
        <f>IF(BO7="",NA(),BO7)</f>
        <v>45.34</v>
      </c>
      <c r="BP6" s="33">
        <f t="shared" ref="BP6:BX6" si="8">IF(BP7="",NA(),BP7)</f>
        <v>45.91</v>
      </c>
      <c r="BQ6" s="33">
        <f t="shared" si="8"/>
        <v>51.24</v>
      </c>
      <c r="BR6" s="33">
        <f t="shared" si="8"/>
        <v>49.95</v>
      </c>
      <c r="BS6" s="33">
        <f t="shared" si="8"/>
        <v>49.13</v>
      </c>
      <c r="BT6" s="33">
        <f t="shared" si="8"/>
        <v>94.86</v>
      </c>
      <c r="BU6" s="33">
        <f t="shared" si="8"/>
        <v>95.91</v>
      </c>
      <c r="BV6" s="33">
        <f t="shared" si="8"/>
        <v>96.1</v>
      </c>
      <c r="BW6" s="33">
        <f t="shared" si="8"/>
        <v>99.07</v>
      </c>
      <c r="BX6" s="33">
        <f t="shared" si="8"/>
        <v>99.99</v>
      </c>
      <c r="BY6" s="32" t="str">
        <f>IF(BY7="","",IF(BY7="-","【-】","【"&amp;SUBSTITUTE(TEXT(BY7,"#,##0.00"),"-","△")&amp;"】"))</f>
        <v>【104.99】</v>
      </c>
      <c r="BZ6" s="33">
        <f>IF(BZ7="",NA(),BZ7)</f>
        <v>308.36</v>
      </c>
      <c r="CA6" s="33">
        <f t="shared" ref="CA6:CI6" si="9">IF(CA7="",NA(),CA7)</f>
        <v>314.43</v>
      </c>
      <c r="CB6" s="33">
        <f t="shared" si="9"/>
        <v>321.25</v>
      </c>
      <c r="CC6" s="33">
        <f t="shared" si="9"/>
        <v>338.53</v>
      </c>
      <c r="CD6" s="33">
        <f t="shared" si="9"/>
        <v>344.55</v>
      </c>
      <c r="CE6" s="33">
        <f t="shared" si="9"/>
        <v>179.14</v>
      </c>
      <c r="CF6" s="33">
        <f t="shared" si="9"/>
        <v>179.29</v>
      </c>
      <c r="CG6" s="33">
        <f t="shared" si="9"/>
        <v>178.39</v>
      </c>
      <c r="CH6" s="33">
        <f t="shared" si="9"/>
        <v>173.03</v>
      </c>
      <c r="CI6" s="33">
        <f t="shared" si="9"/>
        <v>171.15</v>
      </c>
      <c r="CJ6" s="32" t="str">
        <f>IF(CJ7="","",IF(CJ7="-","【-】","【"&amp;SUBSTITUTE(TEXT(CJ7,"#,##0.00"),"-","△")&amp;"】"))</f>
        <v>【163.72】</v>
      </c>
      <c r="CK6" s="33">
        <f>IF(CK7="",NA(),CK7)</f>
        <v>50.2</v>
      </c>
      <c r="CL6" s="33">
        <f t="shared" ref="CL6:CT6" si="10">IF(CL7="",NA(),CL7)</f>
        <v>47.14</v>
      </c>
      <c r="CM6" s="33">
        <f t="shared" si="10"/>
        <v>47.7</v>
      </c>
      <c r="CN6" s="33">
        <f t="shared" si="10"/>
        <v>45.76</v>
      </c>
      <c r="CO6" s="33">
        <f t="shared" si="10"/>
        <v>46</v>
      </c>
      <c r="CP6" s="33">
        <f t="shared" si="10"/>
        <v>58.76</v>
      </c>
      <c r="CQ6" s="33">
        <f t="shared" si="10"/>
        <v>59.09</v>
      </c>
      <c r="CR6" s="33">
        <f t="shared" si="10"/>
        <v>59.23</v>
      </c>
      <c r="CS6" s="33">
        <f t="shared" si="10"/>
        <v>58.58</v>
      </c>
      <c r="CT6" s="33">
        <f t="shared" si="10"/>
        <v>58.53</v>
      </c>
      <c r="CU6" s="32" t="str">
        <f>IF(CU7="","",IF(CU7="-","【-】","【"&amp;SUBSTITUTE(TEXT(CU7,"#,##0.00"),"-","△")&amp;"】"))</f>
        <v>【59.76】</v>
      </c>
      <c r="CV6" s="33">
        <f>IF(CV7="",NA(),CV7)</f>
        <v>69.17</v>
      </c>
      <c r="CW6" s="33">
        <f t="shared" ref="CW6:DE6" si="11">IF(CW7="",NA(),CW7)</f>
        <v>72.7</v>
      </c>
      <c r="CX6" s="33">
        <f t="shared" si="11"/>
        <v>71.98</v>
      </c>
      <c r="CY6" s="33">
        <f t="shared" si="11"/>
        <v>72.150000000000006</v>
      </c>
      <c r="CZ6" s="33">
        <f t="shared" si="11"/>
        <v>70.599999999999994</v>
      </c>
      <c r="DA6" s="33">
        <f t="shared" si="11"/>
        <v>84.87</v>
      </c>
      <c r="DB6" s="33">
        <f t="shared" si="11"/>
        <v>85.4</v>
      </c>
      <c r="DC6" s="33">
        <f t="shared" si="11"/>
        <v>85.53</v>
      </c>
      <c r="DD6" s="33">
        <f t="shared" si="11"/>
        <v>85.23</v>
      </c>
      <c r="DE6" s="33">
        <f t="shared" si="11"/>
        <v>85.26</v>
      </c>
      <c r="DF6" s="32" t="str">
        <f>IF(DF7="","",IF(DF7="-","【-】","【"&amp;SUBSTITUTE(TEXT(DF7,"#,##0.00"),"-","△")&amp;"】"))</f>
        <v>【89.95】</v>
      </c>
      <c r="DG6" s="33">
        <f>IF(DG7="",NA(),DG7)</f>
        <v>11.64</v>
      </c>
      <c r="DH6" s="33">
        <f t="shared" ref="DH6:DP6" si="12">IF(DH7="",NA(),DH7)</f>
        <v>13.5</v>
      </c>
      <c r="DI6" s="33">
        <f t="shared" si="12"/>
        <v>15.36</v>
      </c>
      <c r="DJ6" s="33">
        <f t="shared" si="12"/>
        <v>26.45</v>
      </c>
      <c r="DK6" s="33">
        <f t="shared" si="12"/>
        <v>26.91</v>
      </c>
      <c r="DL6" s="33">
        <f t="shared" si="12"/>
        <v>35.53</v>
      </c>
      <c r="DM6" s="33">
        <f t="shared" si="12"/>
        <v>36.36</v>
      </c>
      <c r="DN6" s="33">
        <f t="shared" si="12"/>
        <v>37.340000000000003</v>
      </c>
      <c r="DO6" s="33">
        <f t="shared" si="12"/>
        <v>44.31</v>
      </c>
      <c r="DP6" s="33">
        <f t="shared" si="12"/>
        <v>45.75</v>
      </c>
      <c r="DQ6" s="32" t="str">
        <f>IF(DQ7="","",IF(DQ7="-","【-】","【"&amp;SUBSTITUTE(TEXT(DQ7,"#,##0.00"),"-","△")&amp;"】"))</f>
        <v>【47.18】</v>
      </c>
      <c r="DR6" s="33">
        <f>IF(DR7="",NA(),DR7)</f>
        <v>3.46</v>
      </c>
      <c r="DS6" s="33">
        <f t="shared" ref="DS6:EA6" si="13">IF(DS7="",NA(),DS7)</f>
        <v>20.58</v>
      </c>
      <c r="DT6" s="33">
        <f t="shared" si="13"/>
        <v>20.94</v>
      </c>
      <c r="DU6" s="33">
        <f t="shared" si="13"/>
        <v>20.16</v>
      </c>
      <c r="DV6" s="33">
        <f t="shared" si="13"/>
        <v>29.91</v>
      </c>
      <c r="DW6" s="33">
        <f t="shared" si="13"/>
        <v>6.47</v>
      </c>
      <c r="DX6" s="33">
        <f t="shared" si="13"/>
        <v>7.8</v>
      </c>
      <c r="DY6" s="33">
        <f t="shared" si="13"/>
        <v>8.39</v>
      </c>
      <c r="DZ6" s="33">
        <f t="shared" si="13"/>
        <v>10.09</v>
      </c>
      <c r="EA6" s="33">
        <f t="shared" si="13"/>
        <v>10.54</v>
      </c>
      <c r="EB6" s="32" t="str">
        <f>IF(EB7="","",IF(EB7="-","【-】","【"&amp;SUBSTITUTE(TEXT(EB7,"#,##0.00"),"-","△")&amp;"】"))</f>
        <v>【13.18】</v>
      </c>
      <c r="EC6" s="33">
        <f>IF(EC7="",NA(),EC7)</f>
        <v>0.28999999999999998</v>
      </c>
      <c r="ED6" s="33">
        <f t="shared" ref="ED6:EL6" si="14">IF(ED7="",NA(),ED7)</f>
        <v>0.17</v>
      </c>
      <c r="EE6" s="33">
        <f t="shared" si="14"/>
        <v>0.05</v>
      </c>
      <c r="EF6" s="33">
        <f t="shared" si="14"/>
        <v>0.13</v>
      </c>
      <c r="EG6" s="33">
        <f t="shared" si="14"/>
        <v>0.44</v>
      </c>
      <c r="EH6" s="33">
        <f t="shared" si="14"/>
        <v>0.7</v>
      </c>
      <c r="EI6" s="33">
        <f t="shared" si="14"/>
        <v>0.81</v>
      </c>
      <c r="EJ6" s="33">
        <f t="shared" si="14"/>
        <v>0.59</v>
      </c>
      <c r="EK6" s="33">
        <f t="shared" si="14"/>
        <v>0.6</v>
      </c>
      <c r="EL6" s="33">
        <f t="shared" si="14"/>
        <v>0.56000000000000005</v>
      </c>
      <c r="EM6" s="32" t="str">
        <f>IF(EM7="","",IF(EM7="-","【-】","【"&amp;SUBSTITUTE(TEXT(EM7,"#,##0.00"),"-","△")&amp;"】"))</f>
        <v>【0.85】</v>
      </c>
    </row>
    <row r="7" spans="1:143" s="34" customFormat="1">
      <c r="A7" s="26"/>
      <c r="B7" s="35">
        <v>2015</v>
      </c>
      <c r="C7" s="35">
        <v>199389</v>
      </c>
      <c r="D7" s="35">
        <v>46</v>
      </c>
      <c r="E7" s="35">
        <v>1</v>
      </c>
      <c r="F7" s="35">
        <v>0</v>
      </c>
      <c r="G7" s="35">
        <v>1</v>
      </c>
      <c r="H7" s="35" t="s">
        <v>93</v>
      </c>
      <c r="I7" s="35" t="s">
        <v>94</v>
      </c>
      <c r="J7" s="35" t="s">
        <v>95</v>
      </c>
      <c r="K7" s="35" t="s">
        <v>96</v>
      </c>
      <c r="L7" s="35" t="s">
        <v>97</v>
      </c>
      <c r="M7" s="36" t="s">
        <v>98</v>
      </c>
      <c r="N7" s="36">
        <v>72.14</v>
      </c>
      <c r="O7" s="36">
        <v>72.92</v>
      </c>
      <c r="P7" s="36">
        <v>2980</v>
      </c>
      <c r="Q7" s="36" t="s">
        <v>98</v>
      </c>
      <c r="R7" s="36" t="s">
        <v>98</v>
      </c>
      <c r="S7" s="36" t="s">
        <v>98</v>
      </c>
      <c r="T7" s="36">
        <v>36575</v>
      </c>
      <c r="U7" s="36">
        <v>50</v>
      </c>
      <c r="V7" s="36">
        <v>731.5</v>
      </c>
      <c r="W7" s="36">
        <v>68.11</v>
      </c>
      <c r="X7" s="36">
        <v>74.22</v>
      </c>
      <c r="Y7" s="36">
        <v>79.569999999999993</v>
      </c>
      <c r="Z7" s="36">
        <v>83.04</v>
      </c>
      <c r="AA7" s="36">
        <v>81.97</v>
      </c>
      <c r="AB7" s="36">
        <v>105.61</v>
      </c>
      <c r="AC7" s="36">
        <v>106.41</v>
      </c>
      <c r="AD7" s="36">
        <v>106.89</v>
      </c>
      <c r="AE7" s="36">
        <v>109.04</v>
      </c>
      <c r="AF7" s="36">
        <v>109.64</v>
      </c>
      <c r="AG7" s="36">
        <v>113.56</v>
      </c>
      <c r="AH7" s="36">
        <v>191.35</v>
      </c>
      <c r="AI7" s="36">
        <v>244.39</v>
      </c>
      <c r="AJ7" s="36">
        <v>257.27999999999997</v>
      </c>
      <c r="AK7" s="36">
        <v>304.54000000000002</v>
      </c>
      <c r="AL7" s="36">
        <v>62.65</v>
      </c>
      <c r="AM7" s="36">
        <v>6.79</v>
      </c>
      <c r="AN7" s="36">
        <v>6.33</v>
      </c>
      <c r="AO7" s="36">
        <v>7.76</v>
      </c>
      <c r="AP7" s="36">
        <v>3.77</v>
      </c>
      <c r="AQ7" s="36">
        <v>3.62</v>
      </c>
      <c r="AR7" s="36">
        <v>0.87</v>
      </c>
      <c r="AS7" s="36">
        <v>583.78</v>
      </c>
      <c r="AT7" s="36">
        <v>252.26</v>
      </c>
      <c r="AU7" s="36">
        <v>302.17</v>
      </c>
      <c r="AV7" s="36">
        <v>37.590000000000003</v>
      </c>
      <c r="AW7" s="36">
        <v>41.31</v>
      </c>
      <c r="AX7" s="36">
        <v>832.37</v>
      </c>
      <c r="AY7" s="36">
        <v>852.01</v>
      </c>
      <c r="AZ7" s="36">
        <v>909.68</v>
      </c>
      <c r="BA7" s="36">
        <v>382.09</v>
      </c>
      <c r="BB7" s="36">
        <v>371.31</v>
      </c>
      <c r="BC7" s="36">
        <v>262.74</v>
      </c>
      <c r="BD7" s="36">
        <v>1504.2</v>
      </c>
      <c r="BE7" s="36">
        <v>1440.04</v>
      </c>
      <c r="BF7" s="36">
        <v>1242.33</v>
      </c>
      <c r="BG7" s="36">
        <v>1228.3</v>
      </c>
      <c r="BH7" s="36">
        <v>1193.1099999999999</v>
      </c>
      <c r="BI7" s="36">
        <v>403.15</v>
      </c>
      <c r="BJ7" s="36">
        <v>391.4</v>
      </c>
      <c r="BK7" s="36">
        <v>382.65</v>
      </c>
      <c r="BL7" s="36">
        <v>385.06</v>
      </c>
      <c r="BM7" s="36">
        <v>373.09</v>
      </c>
      <c r="BN7" s="36">
        <v>276.38</v>
      </c>
      <c r="BO7" s="36">
        <v>45.34</v>
      </c>
      <c r="BP7" s="36">
        <v>45.91</v>
      </c>
      <c r="BQ7" s="36">
        <v>51.24</v>
      </c>
      <c r="BR7" s="36">
        <v>49.95</v>
      </c>
      <c r="BS7" s="36">
        <v>49.13</v>
      </c>
      <c r="BT7" s="36">
        <v>94.86</v>
      </c>
      <c r="BU7" s="36">
        <v>95.91</v>
      </c>
      <c r="BV7" s="36">
        <v>96.1</v>
      </c>
      <c r="BW7" s="36">
        <v>99.07</v>
      </c>
      <c r="BX7" s="36">
        <v>99.99</v>
      </c>
      <c r="BY7" s="36">
        <v>104.99</v>
      </c>
      <c r="BZ7" s="36">
        <v>308.36</v>
      </c>
      <c r="CA7" s="36">
        <v>314.43</v>
      </c>
      <c r="CB7" s="36">
        <v>321.25</v>
      </c>
      <c r="CC7" s="36">
        <v>338.53</v>
      </c>
      <c r="CD7" s="36">
        <v>344.55</v>
      </c>
      <c r="CE7" s="36">
        <v>179.14</v>
      </c>
      <c r="CF7" s="36">
        <v>179.29</v>
      </c>
      <c r="CG7" s="36">
        <v>178.39</v>
      </c>
      <c r="CH7" s="36">
        <v>173.03</v>
      </c>
      <c r="CI7" s="36">
        <v>171.15</v>
      </c>
      <c r="CJ7" s="36">
        <v>163.72</v>
      </c>
      <c r="CK7" s="36">
        <v>50.2</v>
      </c>
      <c r="CL7" s="36">
        <v>47.14</v>
      </c>
      <c r="CM7" s="36">
        <v>47.7</v>
      </c>
      <c r="CN7" s="36">
        <v>45.76</v>
      </c>
      <c r="CO7" s="36">
        <v>46</v>
      </c>
      <c r="CP7" s="36">
        <v>58.76</v>
      </c>
      <c r="CQ7" s="36">
        <v>59.09</v>
      </c>
      <c r="CR7" s="36">
        <v>59.23</v>
      </c>
      <c r="CS7" s="36">
        <v>58.58</v>
      </c>
      <c r="CT7" s="36">
        <v>58.53</v>
      </c>
      <c r="CU7" s="36">
        <v>59.76</v>
      </c>
      <c r="CV7" s="36">
        <v>69.17</v>
      </c>
      <c r="CW7" s="36">
        <v>72.7</v>
      </c>
      <c r="CX7" s="36">
        <v>71.98</v>
      </c>
      <c r="CY7" s="36">
        <v>72.150000000000006</v>
      </c>
      <c r="CZ7" s="36">
        <v>70.599999999999994</v>
      </c>
      <c r="DA7" s="36">
        <v>84.87</v>
      </c>
      <c r="DB7" s="36">
        <v>85.4</v>
      </c>
      <c r="DC7" s="36">
        <v>85.53</v>
      </c>
      <c r="DD7" s="36">
        <v>85.23</v>
      </c>
      <c r="DE7" s="36">
        <v>85.26</v>
      </c>
      <c r="DF7" s="36">
        <v>89.95</v>
      </c>
      <c r="DG7" s="36">
        <v>11.64</v>
      </c>
      <c r="DH7" s="36">
        <v>13.5</v>
      </c>
      <c r="DI7" s="36">
        <v>15.36</v>
      </c>
      <c r="DJ7" s="36">
        <v>26.45</v>
      </c>
      <c r="DK7" s="36">
        <v>26.91</v>
      </c>
      <c r="DL7" s="36">
        <v>35.53</v>
      </c>
      <c r="DM7" s="36">
        <v>36.36</v>
      </c>
      <c r="DN7" s="36">
        <v>37.340000000000003</v>
      </c>
      <c r="DO7" s="36">
        <v>44.31</v>
      </c>
      <c r="DP7" s="36">
        <v>45.75</v>
      </c>
      <c r="DQ7" s="36">
        <v>47.18</v>
      </c>
      <c r="DR7" s="36">
        <v>3.46</v>
      </c>
      <c r="DS7" s="36">
        <v>20.58</v>
      </c>
      <c r="DT7" s="36">
        <v>20.94</v>
      </c>
      <c r="DU7" s="36">
        <v>20.16</v>
      </c>
      <c r="DV7" s="36">
        <v>29.91</v>
      </c>
      <c r="DW7" s="36">
        <v>6.47</v>
      </c>
      <c r="DX7" s="36">
        <v>7.8</v>
      </c>
      <c r="DY7" s="36">
        <v>8.39</v>
      </c>
      <c r="DZ7" s="36">
        <v>10.09</v>
      </c>
      <c r="EA7" s="36">
        <v>10.54</v>
      </c>
      <c r="EB7" s="36">
        <v>13.18</v>
      </c>
      <c r="EC7" s="36">
        <v>0.28999999999999998</v>
      </c>
      <c r="ED7" s="36">
        <v>0.17</v>
      </c>
      <c r="EE7" s="36">
        <v>0.05</v>
      </c>
      <c r="EF7" s="36">
        <v>0.13</v>
      </c>
      <c r="EG7" s="36">
        <v>0.44</v>
      </c>
      <c r="EH7" s="36">
        <v>0.7</v>
      </c>
      <c r="EI7" s="36">
        <v>0.81</v>
      </c>
      <c r="EJ7" s="36">
        <v>0.59</v>
      </c>
      <c r="EK7" s="36">
        <v>0.6</v>
      </c>
      <c r="EL7" s="36">
        <v>0.56000000000000005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2017-02-07T01:19:11Z</cp:lastPrinted>
  <dcterms:created xsi:type="dcterms:W3CDTF">2017-02-01T08:40:55Z</dcterms:created>
  <dcterms:modified xsi:type="dcterms:W3CDTF">2017-02-08T01:15:38Z</dcterms:modified>
  <cp:category/>
</cp:coreProperties>
</file>