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<sst xmlns="http://schemas.openxmlformats.org/spreadsheetml/2006/main" count="220" uniqueCount="107">
  <si>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</si>
  <si>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</si>
  <si>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</si>
  <si>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</si>
  <si>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</si>
  <si>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</si>
  <si>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</si>
  <si>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</si>
  <si>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</si>
  <si>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</si>
  <si>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</si>
  <si>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</si>
  <si>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</si>
  <si>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</si>
  <si>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</si>
  <si>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</si>
  <si>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</si>
  <si>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</si>
  <si>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</si>
  <si>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</si>
  <si>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</si>
  <si>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</si>
  <si>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</si>
  <si>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</si>
  <si>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</si>
  <si>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</si>
  <si>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</si>
  <si>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</si>
  <si>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</si>
  <si>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</si>
  <si>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</si>
  <si>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</si>
  <si>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</si>
  <si>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</si>
  <si>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</si>
  <si>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</si>
  <si>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</si>
  <si>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</si>
  <si>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</si>
  <si>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</si>
  <si>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</si>
  <si>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</si>
  <si>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</si>
  <si>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</si>
  <si>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</si>
  <si>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</si>
  <si>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</si>
  <si>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</si>
  <si>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</si>
  <si>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</si>
  <si>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</si>
  <si>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</si>
  <si>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</si>
  <si>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</si>
  <si>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</si>
  <si>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</si>
  <si>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</si>
  <si>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</si>
  <si>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</si>
  <si>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</si>
  <si>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</si>
  <si>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</si>
  <si>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</si>
  <si>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</si>
  <si>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</si>
  <si>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</si>
  <si>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</si>
  <si>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</si>
  <si>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</si>
  <si>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</si>
  <si>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</si>
  <si>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</si>
  <si>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</si>
  <si>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</si>
  <si>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</si>
  <si>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</si>
  <si>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</si>
  <si>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</si>
  <si>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</si>
  <si>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</si>
  <si>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</si>
  <si>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</si>
  <si>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</si>
  <si>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</si>
  <si>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</si>
  <si>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</si>
  <si>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</si>
  <si>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</si>
  <si>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</si>
  <si>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</si>
  <si>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</si>
  <si>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</si>
  <si>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</si>
  <si>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峡東地域広域水道企業団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</si>
  <si>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</si>
  <si>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</si>
  <si>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</si>
  <si>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</si>
  <si>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</si>
  <si>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</si>
  <si>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</si>
  <si>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</si>
  <si>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</si>
  <si>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</si>
  <si>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水道料金収入が安定して構成市から得られているため黒字ではあるが、更なる費用削減に努める必要がある。累積欠損金は発生しておらず、流動比率は１００％以上ではあるが企業債の返済や設備更新費用等、将来の見込みも踏まえた予測が必要である。給水原価については類似団体の平均的数値を目標に更なる維持管理費の削減に取りくむ。</t>
    <phoneticPr fontId="4"/>
  </si>
  <si>
    <t>供用開始して間もないため更新需要等は高くはないが、電気機械設備の更新については保守点検での延命化も図りながら計画的な更新が必要となってくる。</t>
    <phoneticPr fontId="4"/>
  </si>
  <si>
    <t>経常収支比率は良好であるが固定資産減価償却率が低いので、今後の老朽化対策等の影響を踏まえた電気機械設備等の長寿命化計画及び財政計画が必要であり、構成市と情報共有・連携強化を深めていく必要も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</si>
</sst>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731328"/>
        <c:axId val="337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33731328"/>
        <c:axId val="33733248"/>
      </c:lineChart>
      <c:dateAx>
        <c:axId val="33731328"/>
        <c:scaling>
          <c:orientation val="minMax"/>
        </c:scaling>
        <c:delete val="1"/>
        <c:axPos val="b"/>
        <c:numFmt formatCode="ge" sourceLinked="1"/>
        <c:majorTickMark val="none"/>
        <c:minorTickMark val="none"/>
        <c:tickLblPos val="none"/>
        <c:crossAx val="33733248"/>
        <c:crosses val="autoZero"/>
        <c:auto val="1"/>
        <c:lblOffset val="100"/>
        <c:baseTimeUnit val="years"/>
      </c:dateAx>
      <c:valAx>
        <c:axId val="337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77.39</c:v>
                </c:pt>
                <c:pt idx="1">
                  <c:v>81.37</c:v>
                </c:pt>
                <c:pt idx="2">
                  <c:v>83.61</c:v>
                </c:pt>
                <c:pt idx="3">
                  <c:v>87.48</c:v>
                </c:pt>
                <c:pt idx="4">
                  <c:v>89.1</c:v>
                </c:pt>
              </c:numCache>
            </c:numRef>
          </c:val>
        </c:ser>
        <c:dLbls>
          <c:showLegendKey val="0"/>
          <c:showVal val="0"/>
          <c:showCatName val="0"/>
          <c:showSerName val="0"/>
          <c:showPercent val="0"/>
          <c:showBubbleSize val="0"/>
        </c:dLbls>
        <c:gapWidth val="150"/>
        <c:axId val="44954752"/>
        <c:axId val="449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44954752"/>
        <c:axId val="44956672"/>
      </c:lineChart>
      <c:dateAx>
        <c:axId val="44954752"/>
        <c:scaling>
          <c:orientation val="minMax"/>
        </c:scaling>
        <c:delete val="1"/>
        <c:axPos val="b"/>
        <c:numFmt formatCode="ge" sourceLinked="1"/>
        <c:majorTickMark val="none"/>
        <c:minorTickMark val="none"/>
        <c:tickLblPos val="none"/>
        <c:crossAx val="44956672"/>
        <c:crosses val="autoZero"/>
        <c:auto val="1"/>
        <c:lblOffset val="100"/>
        <c:baseTimeUnit val="years"/>
      </c:dateAx>
      <c:valAx>
        <c:axId val="449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5073152"/>
        <c:axId val="450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45073152"/>
        <c:axId val="45075072"/>
      </c:lineChart>
      <c:dateAx>
        <c:axId val="45073152"/>
        <c:scaling>
          <c:orientation val="minMax"/>
        </c:scaling>
        <c:delete val="1"/>
        <c:axPos val="b"/>
        <c:numFmt formatCode="ge" sourceLinked="1"/>
        <c:majorTickMark val="none"/>
        <c:minorTickMark val="none"/>
        <c:tickLblPos val="none"/>
        <c:crossAx val="45075072"/>
        <c:crosses val="autoZero"/>
        <c:auto val="1"/>
        <c:lblOffset val="100"/>
        <c:baseTimeUnit val="years"/>
      </c:dateAx>
      <c:valAx>
        <c:axId val="450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110.19</c:v>
                </c:pt>
                <c:pt idx="1">
                  <c:v>107.05</c:v>
                </c:pt>
                <c:pt idx="2">
                  <c:v>109.62</c:v>
                </c:pt>
                <c:pt idx="3">
                  <c:v>109.09</c:v>
                </c:pt>
                <c:pt idx="4">
                  <c:v>108.05</c:v>
                </c:pt>
              </c:numCache>
            </c:numRef>
          </c:val>
        </c:ser>
        <c:dLbls>
          <c:showLegendKey val="0"/>
          <c:showVal val="0"/>
          <c:showCatName val="0"/>
          <c:showSerName val="0"/>
          <c:showPercent val="0"/>
          <c:showBubbleSize val="0"/>
        </c:dLbls>
        <c:gapWidth val="150"/>
        <c:axId val="44650880"/>
        <c:axId val="446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44650880"/>
        <c:axId val="44652800"/>
      </c:lineChart>
      <c:dateAx>
        <c:axId val="44650880"/>
        <c:scaling>
          <c:orientation val="minMax"/>
        </c:scaling>
        <c:delete val="1"/>
        <c:axPos val="b"/>
        <c:numFmt formatCode="ge" sourceLinked="1"/>
        <c:majorTickMark val="none"/>
        <c:minorTickMark val="none"/>
        <c:tickLblPos val="none"/>
        <c:crossAx val="44652800"/>
        <c:crosses val="autoZero"/>
        <c:auto val="1"/>
        <c:lblOffset val="100"/>
        <c:baseTimeUnit val="years"/>
      </c:dateAx>
      <c:valAx>
        <c:axId val="4465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6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5.49</c:v>
                </c:pt>
                <c:pt idx="1">
                  <c:v>6.87</c:v>
                </c:pt>
                <c:pt idx="2">
                  <c:v>8.24</c:v>
                </c:pt>
                <c:pt idx="3">
                  <c:v>20.14</c:v>
                </c:pt>
                <c:pt idx="4">
                  <c:v>23.01</c:v>
                </c:pt>
              </c:numCache>
            </c:numRef>
          </c:val>
        </c:ser>
        <c:dLbls>
          <c:showLegendKey val="0"/>
          <c:showVal val="0"/>
          <c:showCatName val="0"/>
          <c:showSerName val="0"/>
          <c:showPercent val="0"/>
          <c:showBubbleSize val="0"/>
        </c:dLbls>
        <c:gapWidth val="150"/>
        <c:axId val="44695552"/>
        <c:axId val="446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44695552"/>
        <c:axId val="44697472"/>
      </c:lineChart>
      <c:dateAx>
        <c:axId val="44695552"/>
        <c:scaling>
          <c:orientation val="minMax"/>
        </c:scaling>
        <c:delete val="1"/>
        <c:axPos val="b"/>
        <c:numFmt formatCode="ge" sourceLinked="1"/>
        <c:majorTickMark val="none"/>
        <c:minorTickMark val="none"/>
        <c:tickLblPos val="none"/>
        <c:crossAx val="44697472"/>
        <c:crosses val="autoZero"/>
        <c:auto val="1"/>
        <c:lblOffset val="100"/>
        <c:baseTimeUnit val="years"/>
      </c:dateAx>
      <c:valAx>
        <c:axId val="446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731776"/>
        <c:axId val="447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44731776"/>
        <c:axId val="44746240"/>
      </c:lineChart>
      <c:dateAx>
        <c:axId val="44731776"/>
        <c:scaling>
          <c:orientation val="minMax"/>
        </c:scaling>
        <c:delete val="1"/>
        <c:axPos val="b"/>
        <c:numFmt formatCode="ge" sourceLinked="1"/>
        <c:majorTickMark val="none"/>
        <c:minorTickMark val="none"/>
        <c:tickLblPos val="none"/>
        <c:crossAx val="44746240"/>
        <c:crosses val="autoZero"/>
        <c:auto val="1"/>
        <c:lblOffset val="100"/>
        <c:baseTimeUnit val="years"/>
      </c:dateAx>
      <c:valAx>
        <c:axId val="447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755968"/>
        <c:axId val="450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44755968"/>
        <c:axId val="45094016"/>
      </c:lineChart>
      <c:dateAx>
        <c:axId val="44755968"/>
        <c:scaling>
          <c:orientation val="minMax"/>
        </c:scaling>
        <c:delete val="1"/>
        <c:axPos val="b"/>
        <c:numFmt formatCode="ge" sourceLinked="1"/>
        <c:majorTickMark val="none"/>
        <c:minorTickMark val="none"/>
        <c:tickLblPos val="none"/>
        <c:crossAx val="45094016"/>
        <c:crosses val="autoZero"/>
        <c:auto val="1"/>
        <c:lblOffset val="100"/>
        <c:baseTimeUnit val="years"/>
      </c:dateAx>
      <c:valAx>
        <c:axId val="4509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7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2197.25</c:v>
                </c:pt>
                <c:pt idx="1">
                  <c:v>1855.89</c:v>
                </c:pt>
                <c:pt idx="2">
                  <c:v>1820.78</c:v>
                </c:pt>
                <c:pt idx="3">
                  <c:v>1257.99</c:v>
                </c:pt>
                <c:pt idx="4">
                  <c:v>1434.46</c:v>
                </c:pt>
              </c:numCache>
            </c:numRef>
          </c:val>
        </c:ser>
        <c:dLbls>
          <c:showLegendKey val="0"/>
          <c:showVal val="0"/>
          <c:showCatName val="0"/>
          <c:showSerName val="0"/>
          <c:showPercent val="0"/>
          <c:showBubbleSize val="0"/>
        </c:dLbls>
        <c:gapWidth val="150"/>
        <c:axId val="45124224"/>
        <c:axId val="451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45124224"/>
        <c:axId val="45126400"/>
      </c:lineChart>
      <c:dateAx>
        <c:axId val="45124224"/>
        <c:scaling>
          <c:orientation val="minMax"/>
        </c:scaling>
        <c:delete val="1"/>
        <c:axPos val="b"/>
        <c:numFmt formatCode="ge" sourceLinked="1"/>
        <c:majorTickMark val="none"/>
        <c:minorTickMark val="none"/>
        <c:tickLblPos val="none"/>
        <c:crossAx val="45126400"/>
        <c:crosses val="autoZero"/>
        <c:auto val="1"/>
        <c:lblOffset val="100"/>
        <c:baseTimeUnit val="years"/>
      </c:dateAx>
      <c:valAx>
        <c:axId val="4512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384.54</c:v>
                </c:pt>
                <c:pt idx="1">
                  <c:v>387.02</c:v>
                </c:pt>
                <c:pt idx="2">
                  <c:v>369.09</c:v>
                </c:pt>
                <c:pt idx="3">
                  <c:v>350.46</c:v>
                </c:pt>
                <c:pt idx="4">
                  <c:v>330.5</c:v>
                </c:pt>
              </c:numCache>
            </c:numRef>
          </c:val>
        </c:ser>
        <c:dLbls>
          <c:showLegendKey val="0"/>
          <c:showVal val="0"/>
          <c:showCatName val="0"/>
          <c:showSerName val="0"/>
          <c:showPercent val="0"/>
          <c:showBubbleSize val="0"/>
        </c:dLbls>
        <c:gapWidth val="150"/>
        <c:axId val="44849408"/>
        <c:axId val="448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44849408"/>
        <c:axId val="44851584"/>
      </c:lineChart>
      <c:dateAx>
        <c:axId val="44849408"/>
        <c:scaling>
          <c:orientation val="minMax"/>
        </c:scaling>
        <c:delete val="1"/>
        <c:axPos val="b"/>
        <c:numFmt formatCode="ge" sourceLinked="1"/>
        <c:majorTickMark val="none"/>
        <c:minorTickMark val="none"/>
        <c:tickLblPos val="none"/>
        <c:crossAx val="44851584"/>
        <c:crosses val="autoZero"/>
        <c:auto val="1"/>
        <c:lblOffset val="100"/>
        <c:baseTimeUnit val="years"/>
      </c:dateAx>
      <c:valAx>
        <c:axId val="4485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8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110.07</c:v>
                </c:pt>
                <c:pt idx="1">
                  <c:v>106.9</c:v>
                </c:pt>
                <c:pt idx="2">
                  <c:v>109.43</c:v>
                </c:pt>
                <c:pt idx="3">
                  <c:v>113.96</c:v>
                </c:pt>
                <c:pt idx="4">
                  <c:v>112.27</c:v>
                </c:pt>
              </c:numCache>
            </c:numRef>
          </c:val>
        </c:ser>
        <c:dLbls>
          <c:showLegendKey val="0"/>
          <c:showVal val="0"/>
          <c:showCatName val="0"/>
          <c:showSerName val="0"/>
          <c:showPercent val="0"/>
          <c:showBubbleSize val="0"/>
        </c:dLbls>
        <c:gapWidth val="150"/>
        <c:axId val="44885888"/>
        <c:axId val="448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44885888"/>
        <c:axId val="44892160"/>
      </c:lineChart>
      <c:dateAx>
        <c:axId val="44885888"/>
        <c:scaling>
          <c:orientation val="minMax"/>
        </c:scaling>
        <c:delete val="1"/>
        <c:axPos val="b"/>
        <c:numFmt formatCode="ge" sourceLinked="1"/>
        <c:majorTickMark val="none"/>
        <c:minorTickMark val="none"/>
        <c:tickLblPos val="none"/>
        <c:crossAx val="44892160"/>
        <c:crosses val="autoZero"/>
        <c:auto val="1"/>
        <c:lblOffset val="100"/>
        <c:baseTimeUnit val="years"/>
      </c:dateAx>
      <c:valAx>
        <c:axId val="448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129.02000000000001</c:v>
                </c:pt>
                <c:pt idx="1">
                  <c:v>120.71</c:v>
                </c:pt>
                <c:pt idx="2">
                  <c:v>114.76</c:v>
                </c:pt>
                <c:pt idx="3">
                  <c:v>105.32</c:v>
                </c:pt>
                <c:pt idx="4">
                  <c:v>104.96</c:v>
                </c:pt>
              </c:numCache>
            </c:numRef>
          </c:val>
        </c:ser>
        <c:dLbls>
          <c:showLegendKey val="0"/>
          <c:showVal val="0"/>
          <c:showCatName val="0"/>
          <c:showSerName val="0"/>
          <c:showPercent val="0"/>
          <c:showBubbleSize val="0"/>
        </c:dLbls>
        <c:gapWidth val="150"/>
        <c:axId val="44910080"/>
        <c:axId val="449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44910080"/>
        <c:axId val="44912000"/>
      </c:lineChart>
      <c:dateAx>
        <c:axId val="44910080"/>
        <c:scaling>
          <c:orientation val="minMax"/>
        </c:scaling>
        <c:delete val="1"/>
        <c:axPos val="b"/>
        <c:numFmt formatCode="ge" sourceLinked="1"/>
        <c:majorTickMark val="none"/>
        <c:minorTickMark val="none"/>
        <c:tickLblPos val="none"/>
        <c:crossAx val="44912000"/>
        <c:crosses val="autoZero"/>
        <c:auto val="1"/>
        <c:lblOffset val="100"/>
        <c:baseTimeUnit val="years"/>
      </c:dateAx>
      <c:valAx>
        <c:axId val="449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山梨県　峡東地域広域水道企業団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89.5</v>
      </c>
      <c r="K10" s="47"/>
      <c r="L10" s="47"/>
      <c r="M10" s="47"/>
      <c r="N10" s="47"/>
      <c r="O10" s="47"/>
      <c r="P10" s="47"/>
      <c r="Q10" s="47"/>
      <c r="R10" s="47">
        <f>データ!O6</f>
        <v>46.02</v>
      </c>
      <c r="S10" s="47"/>
      <c r="T10" s="47"/>
      <c r="U10" s="47"/>
      <c r="V10" s="47"/>
      <c r="W10" s="47"/>
      <c r="X10" s="47"/>
      <c r="Y10" s="47"/>
      <c r="Z10" s="78">
        <f>データ!P6</f>
        <v>0</v>
      </c>
      <c r="AA10" s="78"/>
      <c r="AB10" s="78"/>
      <c r="AC10" s="78"/>
      <c r="AD10" s="78"/>
      <c r="AE10" s="78"/>
      <c r="AF10" s="78"/>
      <c r="AG10" s="78"/>
      <c r="AH10" s="2"/>
      <c r="AI10" s="78">
        <f>データ!T6</f>
        <v>64338</v>
      </c>
      <c r="AJ10" s="78"/>
      <c r="AK10" s="78"/>
      <c r="AL10" s="78"/>
      <c r="AM10" s="78"/>
      <c r="AN10" s="78"/>
      <c r="AO10" s="78"/>
      <c r="AP10" s="78"/>
      <c r="AQ10" s="47">
        <f>データ!U6</f>
        <v>755.8</v>
      </c>
      <c r="AR10" s="47"/>
      <c r="AS10" s="47"/>
      <c r="AT10" s="47"/>
      <c r="AU10" s="47"/>
      <c r="AV10" s="47"/>
      <c r="AW10" s="47"/>
      <c r="AX10" s="47"/>
      <c r="AY10" s="47">
        <f>データ!V6</f>
        <v>85.13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199371</v>
      </c>
      <c r="D6" s="31">
        <f t="shared" si="3"/>
        <v>46</v>
      </c>
      <c r="E6" s="31">
        <f t="shared" si="3"/>
        <v>1</v>
      </c>
      <c r="F6" s="31">
        <f t="shared" si="3"/>
        <v>0</v>
      </c>
      <c r="G6" s="31">
        <f t="shared" si="3"/>
        <v>2</v>
      </c>
      <c r="H6" s="31" t="str">
        <f t="shared" si="3"/>
        <v>山梨県　峡東地域広域水道企業団</v>
      </c>
      <c r="I6" s="31" t="str">
        <f t="shared" si="3"/>
        <v>法適用</v>
      </c>
      <c r="J6" s="31" t="str">
        <f t="shared" si="3"/>
        <v>水道事業</v>
      </c>
      <c r="K6" s="31" t="str">
        <f t="shared" si="3"/>
        <v>用水供給事業</v>
      </c>
      <c r="L6" s="31" t="str">
        <f t="shared" si="3"/>
        <v>B</v>
      </c>
      <c r="M6" s="32" t="str">
        <f t="shared" si="3"/>
        <v>-</v>
      </c>
      <c r="N6" s="32">
        <f t="shared" si="3"/>
        <v>89.5</v>
      </c>
      <c r="O6" s="32">
        <f t="shared" si="3"/>
        <v>46.02</v>
      </c>
      <c r="P6" s="32">
        <f t="shared" si="3"/>
        <v>0</v>
      </c>
      <c r="Q6" s="32" t="str">
        <f t="shared" si="3"/>
        <v>-</v>
      </c>
      <c r="R6" s="32" t="str">
        <f t="shared" si="3"/>
        <v>-</v>
      </c>
      <c r="S6" s="32" t="str">
        <f t="shared" si="3"/>
        <v>-</v>
      </c>
      <c r="T6" s="32">
        <f t="shared" si="3"/>
        <v>64338</v>
      </c>
      <c r="U6" s="32">
        <f t="shared" si="3"/>
        <v>755.8</v>
      </c>
      <c r="V6" s="32">
        <f t="shared" si="3"/>
        <v>85.13</v>
      </c>
      <c r="W6" s="33">
        <f>IF(W7="",NA(),W7)</f>
        <v>110.19</v>
      </c>
      <c r="X6" s="33">
        <f t="shared" ref="X6:AF6" si="4">IF(X7="",NA(),X7)</f>
        <v>107.05</v>
      </c>
      <c r="Y6" s="33">
        <f t="shared" si="4"/>
        <v>109.62</v>
      </c>
      <c r="Z6" s="33">
        <f t="shared" si="4"/>
        <v>109.09</v>
      </c>
      <c r="AA6" s="33">
        <f t="shared" si="4"/>
        <v>108.05</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2197.25</v>
      </c>
      <c r="AT6" s="33">
        <f t="shared" ref="AT6:BB6" si="6">IF(AT7="",NA(),AT7)</f>
        <v>1855.89</v>
      </c>
      <c r="AU6" s="33">
        <f t="shared" si="6"/>
        <v>1820.78</v>
      </c>
      <c r="AV6" s="33">
        <f t="shared" si="6"/>
        <v>1257.99</v>
      </c>
      <c r="AW6" s="33">
        <f t="shared" si="6"/>
        <v>1434.46</v>
      </c>
      <c r="AX6" s="33">
        <f t="shared" si="6"/>
        <v>720.62</v>
      </c>
      <c r="AY6" s="33">
        <f t="shared" si="6"/>
        <v>654.97</v>
      </c>
      <c r="AZ6" s="33">
        <f t="shared" si="6"/>
        <v>634.53</v>
      </c>
      <c r="BA6" s="33">
        <f t="shared" si="6"/>
        <v>200.22</v>
      </c>
      <c r="BB6" s="33">
        <f t="shared" si="6"/>
        <v>212.95</v>
      </c>
      <c r="BC6" s="32" t="str">
        <f>IF(BC7="","",IF(BC7="-","【-】","【"&amp;SUBSTITUTE(TEXT(BC7,"#,##0.00"),"-","△")&amp;"】"))</f>
        <v>【212.95】</v>
      </c>
      <c r="BD6" s="33">
        <f>IF(BD7="",NA(),BD7)</f>
        <v>384.54</v>
      </c>
      <c r="BE6" s="33">
        <f t="shared" ref="BE6:BM6" si="7">IF(BE7="",NA(),BE7)</f>
        <v>387.02</v>
      </c>
      <c r="BF6" s="33">
        <f t="shared" si="7"/>
        <v>369.09</v>
      </c>
      <c r="BG6" s="33">
        <f t="shared" si="7"/>
        <v>350.46</v>
      </c>
      <c r="BH6" s="33">
        <f t="shared" si="7"/>
        <v>330.5</v>
      </c>
      <c r="BI6" s="33">
        <f t="shared" si="7"/>
        <v>415.99</v>
      </c>
      <c r="BJ6" s="33">
        <f t="shared" si="7"/>
        <v>383.75</v>
      </c>
      <c r="BK6" s="33">
        <f t="shared" si="7"/>
        <v>368.94</v>
      </c>
      <c r="BL6" s="33">
        <f t="shared" si="7"/>
        <v>351.06</v>
      </c>
      <c r="BM6" s="33">
        <f t="shared" si="7"/>
        <v>333.48</v>
      </c>
      <c r="BN6" s="32" t="str">
        <f>IF(BN7="","",IF(BN7="-","【-】","【"&amp;SUBSTITUTE(TEXT(BN7,"#,##0.00"),"-","△")&amp;"】"))</f>
        <v>【333.48】</v>
      </c>
      <c r="BO6" s="33">
        <f>IF(BO7="",NA(),BO7)</f>
        <v>110.07</v>
      </c>
      <c r="BP6" s="33">
        <f t="shared" ref="BP6:BX6" si="8">IF(BP7="",NA(),BP7)</f>
        <v>106.9</v>
      </c>
      <c r="BQ6" s="33">
        <f t="shared" si="8"/>
        <v>109.43</v>
      </c>
      <c r="BR6" s="33">
        <f t="shared" si="8"/>
        <v>113.96</v>
      </c>
      <c r="BS6" s="33">
        <f t="shared" si="8"/>
        <v>112.27</v>
      </c>
      <c r="BT6" s="33">
        <f t="shared" si="8"/>
        <v>108.61</v>
      </c>
      <c r="BU6" s="33">
        <f t="shared" si="8"/>
        <v>110.39</v>
      </c>
      <c r="BV6" s="33">
        <f t="shared" si="8"/>
        <v>111.12</v>
      </c>
      <c r="BW6" s="33">
        <f t="shared" si="8"/>
        <v>112.92</v>
      </c>
      <c r="BX6" s="33">
        <f t="shared" si="8"/>
        <v>112.81</v>
      </c>
      <c r="BY6" s="32" t="str">
        <f>IF(BY7="","",IF(BY7="-","【-】","【"&amp;SUBSTITUTE(TEXT(BY7,"#,##0.00"),"-","△")&amp;"】"))</f>
        <v>【112.81】</v>
      </c>
      <c r="BZ6" s="33">
        <f>IF(BZ7="",NA(),BZ7)</f>
        <v>129.02000000000001</v>
      </c>
      <c r="CA6" s="33">
        <f t="shared" ref="CA6:CI6" si="9">IF(CA7="",NA(),CA7)</f>
        <v>120.71</v>
      </c>
      <c r="CB6" s="33">
        <f t="shared" si="9"/>
        <v>114.76</v>
      </c>
      <c r="CC6" s="33">
        <f t="shared" si="9"/>
        <v>105.32</v>
      </c>
      <c r="CD6" s="33">
        <f t="shared" si="9"/>
        <v>104.96</v>
      </c>
      <c r="CE6" s="33">
        <f t="shared" si="9"/>
        <v>78.760000000000005</v>
      </c>
      <c r="CF6" s="33">
        <f t="shared" si="9"/>
        <v>76.81</v>
      </c>
      <c r="CG6" s="33">
        <f t="shared" si="9"/>
        <v>75.75</v>
      </c>
      <c r="CH6" s="33">
        <f t="shared" si="9"/>
        <v>75.3</v>
      </c>
      <c r="CI6" s="33">
        <f t="shared" si="9"/>
        <v>75.3</v>
      </c>
      <c r="CJ6" s="32" t="str">
        <f>IF(CJ7="","",IF(CJ7="-","【-】","【"&amp;SUBSTITUTE(TEXT(CJ7,"#,##0.00"),"-","△")&amp;"】"))</f>
        <v>【75.30】</v>
      </c>
      <c r="CK6" s="33">
        <f>IF(CK7="",NA(),CK7)</f>
        <v>77.39</v>
      </c>
      <c r="CL6" s="33">
        <f t="shared" ref="CL6:CT6" si="10">IF(CL7="",NA(),CL7)</f>
        <v>81.37</v>
      </c>
      <c r="CM6" s="33">
        <f t="shared" si="10"/>
        <v>83.61</v>
      </c>
      <c r="CN6" s="33">
        <f t="shared" si="10"/>
        <v>87.48</v>
      </c>
      <c r="CO6" s="33">
        <f t="shared" si="10"/>
        <v>89.1</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5.49</v>
      </c>
      <c r="DH6" s="33">
        <f t="shared" ref="DH6:DP6" si="12">IF(DH7="",NA(),DH7)</f>
        <v>6.87</v>
      </c>
      <c r="DI6" s="33">
        <f t="shared" si="12"/>
        <v>8.24</v>
      </c>
      <c r="DJ6" s="33">
        <f t="shared" si="12"/>
        <v>20.14</v>
      </c>
      <c r="DK6" s="33">
        <f t="shared" si="12"/>
        <v>23.01</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199371</v>
      </c>
      <c r="D7" s="35">
        <v>46</v>
      </c>
      <c r="E7" s="35">
        <v>1</v>
      </c>
      <c r="F7" s="35">
        <v>0</v>
      </c>
      <c r="G7" s="35">
        <v>2</v>
      </c>
      <c r="H7" s="35" t="s">
        <v>93</v>
      </c>
      <c r="I7" s="35" t="s">
        <v>94</v>
      </c>
      <c r="J7" s="35" t="s">
        <v>95</v>
      </c>
      <c r="K7" s="35" t="s">
        <v>96</v>
      </c>
      <c r="L7" s="35" t="s">
        <v>97</v>
      </c>
      <c r="M7" s="36" t="s">
        <v>98</v>
      </c>
      <c r="N7" s="36">
        <v>89.5</v>
      </c>
      <c r="O7" s="36">
        <v>46.02</v>
      </c>
      <c r="P7" s="36">
        <v>0</v>
      </c>
      <c r="Q7" s="36" t="s">
        <v>98</v>
      </c>
      <c r="R7" s="36" t="s">
        <v>98</v>
      </c>
      <c r="S7" s="36" t="s">
        <v>98</v>
      </c>
      <c r="T7" s="36">
        <v>64338</v>
      </c>
      <c r="U7" s="36">
        <v>755.8</v>
      </c>
      <c r="V7" s="36">
        <v>85.13</v>
      </c>
      <c r="W7" s="36">
        <v>110.19</v>
      </c>
      <c r="X7" s="36">
        <v>107.05</v>
      </c>
      <c r="Y7" s="36">
        <v>109.62</v>
      </c>
      <c r="Z7" s="36">
        <v>109.09</v>
      </c>
      <c r="AA7" s="36">
        <v>108.05</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2197.25</v>
      </c>
      <c r="AT7" s="36">
        <v>1855.89</v>
      </c>
      <c r="AU7" s="36">
        <v>1820.78</v>
      </c>
      <c r="AV7" s="36">
        <v>1257.99</v>
      </c>
      <c r="AW7" s="36">
        <v>1434.46</v>
      </c>
      <c r="AX7" s="36">
        <v>720.62</v>
      </c>
      <c r="AY7" s="36">
        <v>654.97</v>
      </c>
      <c r="AZ7" s="36">
        <v>634.53</v>
      </c>
      <c r="BA7" s="36">
        <v>200.22</v>
      </c>
      <c r="BB7" s="36">
        <v>212.95</v>
      </c>
      <c r="BC7" s="36">
        <v>212.95</v>
      </c>
      <c r="BD7" s="36">
        <v>384.54</v>
      </c>
      <c r="BE7" s="36">
        <v>387.02</v>
      </c>
      <c r="BF7" s="36">
        <v>369.09</v>
      </c>
      <c r="BG7" s="36">
        <v>350.46</v>
      </c>
      <c r="BH7" s="36">
        <v>330.5</v>
      </c>
      <c r="BI7" s="36">
        <v>415.99</v>
      </c>
      <c r="BJ7" s="36">
        <v>383.75</v>
      </c>
      <c r="BK7" s="36">
        <v>368.94</v>
      </c>
      <c r="BL7" s="36">
        <v>351.06</v>
      </c>
      <c r="BM7" s="36">
        <v>333.48</v>
      </c>
      <c r="BN7" s="36">
        <v>333.48</v>
      </c>
      <c r="BO7" s="36">
        <v>110.07</v>
      </c>
      <c r="BP7" s="36">
        <v>106.9</v>
      </c>
      <c r="BQ7" s="36">
        <v>109.43</v>
      </c>
      <c r="BR7" s="36">
        <v>113.96</v>
      </c>
      <c r="BS7" s="36">
        <v>112.27</v>
      </c>
      <c r="BT7" s="36">
        <v>108.61</v>
      </c>
      <c r="BU7" s="36">
        <v>110.39</v>
      </c>
      <c r="BV7" s="36">
        <v>111.12</v>
      </c>
      <c r="BW7" s="36">
        <v>112.92</v>
      </c>
      <c r="BX7" s="36">
        <v>112.81</v>
      </c>
      <c r="BY7" s="36">
        <v>112.81</v>
      </c>
      <c r="BZ7" s="36">
        <v>129.02000000000001</v>
      </c>
      <c r="CA7" s="36">
        <v>120.71</v>
      </c>
      <c r="CB7" s="36">
        <v>114.76</v>
      </c>
      <c r="CC7" s="36">
        <v>105.32</v>
      </c>
      <c r="CD7" s="36">
        <v>104.96</v>
      </c>
      <c r="CE7" s="36">
        <v>78.760000000000005</v>
      </c>
      <c r="CF7" s="36">
        <v>76.81</v>
      </c>
      <c r="CG7" s="36">
        <v>75.75</v>
      </c>
      <c r="CH7" s="36">
        <v>75.3</v>
      </c>
      <c r="CI7" s="36">
        <v>75.3</v>
      </c>
      <c r="CJ7" s="36">
        <v>75.3</v>
      </c>
      <c r="CK7" s="36">
        <v>77.39</v>
      </c>
      <c r="CL7" s="36">
        <v>81.37</v>
      </c>
      <c r="CM7" s="36">
        <v>83.61</v>
      </c>
      <c r="CN7" s="36">
        <v>87.48</v>
      </c>
      <c r="CO7" s="36">
        <v>89.1</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5.49</v>
      </c>
      <c r="DH7" s="36">
        <v>6.87</v>
      </c>
      <c r="DI7" s="36">
        <v>8.24</v>
      </c>
      <c r="DJ7" s="36">
        <v>20.14</v>
      </c>
      <c r="DK7" s="36">
        <v>23.01</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2017-02-01T08:40:54Z</dcterms:created>
  <dcterms:modified xsi:type="dcterms:W3CDTF">2017-02-15T00:08:21Z</dcterms:modified>
</cp:coreProperties>
</file>