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75" windowWidth="14940" windowHeight="7860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AT10" i="4" s="1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M6" i="5"/>
  <c r="B10" i="4" s="1"/>
  <c r="L6" i="5"/>
  <c r="W8" i="4" s="1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L10" i="4"/>
  <c r="I10" i="4"/>
  <c r="AL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<sst xmlns="http://schemas.openxmlformats.org/spreadsheetml/2006/main" count="221" uniqueCount="111">
  <si>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</si>
  <si>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</si>
  <si>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</si>
  <si>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</si>
  <si>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</si>
  <si>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</si>
  <si>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</si>
  <si>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</si>
  <si>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</si>
  <si>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</si>
  <si>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</si>
  <si>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</si>
  <si>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</si>
  <si>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</si>
  <si>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</si>
  <si>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</si>
  <si>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</si>
  <si>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</si>
  <si>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</si>
  <si>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</si>
  <si>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</si>
  <si>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</si>
  <si>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</si>
  <si>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</si>
  <si>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</si>
  <si>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</si>
  <si>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</si>
  <si>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</si>
  <si>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</si>
  <si>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</si>
  <si>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</si>
  <si>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</si>
  <si>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</si>
  <si>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</si>
  <si>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</si>
  <si>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</si>
  <si>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</si>
  <si>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</si>
  <si>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</si>
  <si>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</si>
  <si>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</si>
  <si>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</si>
  <si>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</si>
  <si>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</si>
  <si>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</si>
  <si>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</si>
  <si>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</si>
  <si>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</si>
  <si>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</si>
  <si>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</si>
  <si>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</si>
  <si>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</si>
  <si>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</si>
  <si>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</si>
  <si>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</si>
  <si>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</si>
  <si>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</si>
  <si>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</si>
  <si>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</si>
  <si>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</si>
  <si>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</si>
  <si>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</si>
  <si>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</si>
  <si>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</si>
  <si>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</si>
  <si>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</si>
  <si>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</si>
  <si>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</si>
  <si>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</si>
  <si>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</si>
  <si>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</si>
  <si>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</si>
  <si>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</si>
  <si>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</si>
  <si>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</si>
  <si>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</si>
  <si>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</si>
  <si>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</si>
  <si>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</si>
  <si>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</si>
  <si>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</si>
  <si>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</si>
  <si>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</si>
  <si>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</si>
  <si>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</si>
  <si>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</si>
  <si>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</si>
  <si>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</si>
  <si>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</si>
  <si>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</si>
  <si>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</si>
  <si>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</si>
  <si>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</si>
  <si>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</si>
  <si>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</si>
  <si>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</si>
  <si>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山梨県　丹波山村</t>
  </si>
  <si>
    <t>法非適用</t>
  </si>
  <si>
    <t>下水道事業</t>
  </si>
  <si>
    <t>小規模集合排水処理</t>
  </si>
  <si>
    <t>I2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</si>
  <si>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</si>
  <si>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</si>
  <si>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</si>
  <si>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</si>
  <si>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</si>
  <si>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</si>
  <si>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</si>
  <si>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施設・管渠は、老朽化が進行している。予防保全や計画的かつ効率的な維持修繕・改築更新に取り組んでいく。</t>
    <rPh sb="0" eb="2">
      <t>シセツ</t>
    </rPh>
    <rPh sb="3" eb="5">
      <t>カンキョ</t>
    </rPh>
    <rPh sb="7" eb="10">
      <t>ロウキュウカ</t>
    </rPh>
    <rPh sb="11" eb="13">
      <t>シンコウ</t>
    </rPh>
    <rPh sb="18" eb="20">
      <t>ヨボウ</t>
    </rPh>
    <rPh sb="20" eb="22">
      <t>ホゼン</t>
    </rPh>
    <rPh sb="42" eb="43">
      <t>ト</t>
    </rPh>
    <rPh sb="44" eb="45">
      <t>ク</t>
    </rPh>
    <phoneticPr fontId="4"/>
  </si>
  <si>
    <r>
      <t>緩やかではあるが、人口減少に伴い、料金収入は減少していくと考えられる。下水道施設・管渠の維持管理等には今後も費用が掛かるため、料金収入で賄うことは難しいが、使用料の見直し等適切な経営改善を図っていく。</t>
    </r>
    <r>
      <rPr>
        <sz val="11"/>
        <color rgb="FFFF0000"/>
        <rFont val="ＭＳ ゴシック"/>
        <family val="3"/>
        <charset val="128"/>
      </rPr>
      <t/>
    </r>
    <rPh sb="0" eb="1">
      <t>ユル</t>
    </rPh>
    <rPh sb="9" eb="11">
      <t>ジンコウ</t>
    </rPh>
    <rPh sb="11" eb="13">
      <t>ゲンショウ</t>
    </rPh>
    <rPh sb="14" eb="15">
      <t>トモナ</t>
    </rPh>
    <rPh sb="17" eb="19">
      <t>リョウキン</t>
    </rPh>
    <rPh sb="19" eb="21">
      <t>シュウニュウ</t>
    </rPh>
    <rPh sb="22" eb="24">
      <t>ゲンショウ</t>
    </rPh>
    <rPh sb="29" eb="30">
      <t>カンガ</t>
    </rPh>
    <rPh sb="35" eb="38">
      <t>ゲスイドウ</t>
    </rPh>
    <rPh sb="38" eb="40">
      <t>シセツ</t>
    </rPh>
    <rPh sb="41" eb="43">
      <t>カンキョ</t>
    </rPh>
    <rPh sb="44" eb="46">
      <t>イジ</t>
    </rPh>
    <rPh sb="46" eb="48">
      <t>カンリ</t>
    </rPh>
    <rPh sb="48" eb="49">
      <t>トウ</t>
    </rPh>
    <rPh sb="51" eb="53">
      <t>コンゴ</t>
    </rPh>
    <rPh sb="54" eb="56">
      <t>ヒヨウ</t>
    </rPh>
    <rPh sb="57" eb="58">
      <t>カ</t>
    </rPh>
    <rPh sb="63" eb="65">
      <t>リョウキン</t>
    </rPh>
    <rPh sb="65" eb="67">
      <t>シュウニュウ</t>
    </rPh>
    <rPh sb="68" eb="69">
      <t>マカナ</t>
    </rPh>
    <rPh sb="73" eb="74">
      <t>ムズカ</t>
    </rPh>
    <rPh sb="78" eb="81">
      <t>シヨウリョウ</t>
    </rPh>
    <rPh sb="82" eb="84">
      <t>ミナオ</t>
    </rPh>
    <rPh sb="85" eb="86">
      <t>トウ</t>
    </rPh>
    <rPh sb="86" eb="88">
      <t>テキセツ</t>
    </rPh>
    <rPh sb="89" eb="91">
      <t>ケイエイ</t>
    </rPh>
    <rPh sb="91" eb="93">
      <t>カイゼン</t>
    </rPh>
    <rPh sb="94" eb="95">
      <t>ハカ</t>
    </rPh>
    <phoneticPr fontId="4"/>
  </si>
  <si>
    <t>下水道事業の運営にあたり、維持管理費以外に老朽化対策もしていかなければならないため、費用の増加が予測される。使用料の見直し等を含め、収入増になるよう検討する。
しかし、下水道事業費の大半は東京都交付金で賄われており、今後も運営していくためには、重要な財源となっている。</t>
    <rPh sb="0" eb="3">
      <t>ゲスイドウ</t>
    </rPh>
    <rPh sb="3" eb="5">
      <t>ジギョウ</t>
    </rPh>
    <rPh sb="6" eb="8">
      <t>ウンエイ</t>
    </rPh>
    <rPh sb="13" eb="15">
      <t>イジ</t>
    </rPh>
    <rPh sb="42" eb="44">
      <t>ヒヨウ</t>
    </rPh>
    <rPh sb="45" eb="47">
      <t>ゾウカ</t>
    </rPh>
    <rPh sb="48" eb="50">
      <t>ヨソク</t>
    </rPh>
    <rPh sb="54" eb="57">
      <t>シヨウリョウ</t>
    </rPh>
    <rPh sb="58" eb="60">
      <t>ミナオ</t>
    </rPh>
    <rPh sb="61" eb="62">
      <t>トウ</t>
    </rPh>
    <rPh sb="63" eb="64">
      <t>フク</t>
    </rPh>
    <rPh sb="66" eb="68">
      <t>シュウニュウ</t>
    </rPh>
    <rPh sb="68" eb="69">
      <t>フ</t>
    </rPh>
    <rPh sb="74" eb="76">
      <t>ケントウ</t>
    </rPh>
    <rPh sb="84" eb="87">
      <t>ゲスイドウ</t>
    </rPh>
    <rPh sb="87" eb="89">
      <t>ジギョウ</t>
    </rPh>
    <rPh sb="89" eb="90">
      <t>ヒ</t>
    </rPh>
    <rPh sb="91" eb="93">
      <t>タイハン</t>
    </rPh>
    <rPh sb="94" eb="97">
      <t>トウキョウト</t>
    </rPh>
    <rPh sb="97" eb="100">
      <t>コウフキン</t>
    </rPh>
    <rPh sb="101" eb="102">
      <t>マカナ</t>
    </rPh>
    <rPh sb="108" eb="110">
      <t>コンゴ</t>
    </rPh>
    <rPh sb="111" eb="113">
      <t>ウンエイ</t>
    </rPh>
    <rPh sb="122" eb="124">
      <t>ジュウヨウ</t>
    </rPh>
    <rPh sb="125" eb="127">
      <t>ザイゲン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</si>
</sst>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02816"/>
        <c:axId val="2322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0.01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02816"/>
        <c:axId val="23221376"/>
      </c:lineChart>
      <c:dateAx>
        <c:axId val="23202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221376"/>
        <c:crosses val="autoZero"/>
        <c:auto val="1"/>
        <c:lblOffset val="100"/>
        <c:baseTimeUnit val="years"/>
      </c:dateAx>
      <c:valAx>
        <c:axId val="2322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20281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  <c:pt idx="4">
                  <c:v>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785920"/>
        <c:axId val="94822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38.97</c:v>
                </c:pt>
                <c:pt idx="1">
                  <c:v>45.55</c:v>
                </c:pt>
                <c:pt idx="2">
                  <c:v>35.64</c:v>
                </c:pt>
                <c:pt idx="3">
                  <c:v>37.950000000000003</c:v>
                </c:pt>
                <c:pt idx="4">
                  <c:v>34.92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85920"/>
        <c:axId val="94822784"/>
      </c:lineChart>
      <c:dateAx>
        <c:axId val="94785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822784"/>
        <c:crosses val="autoZero"/>
        <c:auto val="1"/>
        <c:lblOffset val="100"/>
        <c:baseTimeUnit val="years"/>
      </c:dateAx>
      <c:valAx>
        <c:axId val="94822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785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836224"/>
        <c:axId val="96858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86.89</c:v>
                </c:pt>
                <c:pt idx="1">
                  <c:v>80.91</c:v>
                </c:pt>
                <c:pt idx="2">
                  <c:v>87.19</c:v>
                </c:pt>
                <c:pt idx="3">
                  <c:v>88.2</c:v>
                </c:pt>
                <c:pt idx="4">
                  <c:v>88.64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36224"/>
        <c:axId val="96858880"/>
      </c:lineChart>
      <c:dateAx>
        <c:axId val="96836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858880"/>
        <c:crosses val="autoZero"/>
        <c:auto val="1"/>
        <c:lblOffset val="100"/>
        <c:baseTimeUnit val="years"/>
      </c:dateAx>
      <c:valAx>
        <c:axId val="96858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836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84.26</c:v>
                </c:pt>
                <c:pt idx="1">
                  <c:v>87.09</c:v>
                </c:pt>
                <c:pt idx="2">
                  <c:v>86.72</c:v>
                </c:pt>
                <c:pt idx="3">
                  <c:v>85.42</c:v>
                </c:pt>
                <c:pt idx="4">
                  <c:v>85.07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045760"/>
        <c:axId val="61054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045760"/>
        <c:axId val="61054336"/>
      </c:lineChart>
      <c:dateAx>
        <c:axId val="61045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1054336"/>
        <c:crosses val="autoZero"/>
        <c:auto val="1"/>
        <c:lblOffset val="100"/>
        <c:baseTimeUnit val="years"/>
      </c:dateAx>
      <c:valAx>
        <c:axId val="61054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1045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904704"/>
        <c:axId val="74906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04704"/>
        <c:axId val="74906624"/>
      </c:lineChart>
      <c:dateAx>
        <c:axId val="74904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906624"/>
        <c:crosses val="autoZero"/>
        <c:auto val="1"/>
        <c:lblOffset val="100"/>
        <c:baseTimeUnit val="years"/>
      </c:dateAx>
      <c:valAx>
        <c:axId val="74906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4904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459200"/>
        <c:axId val="7546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459200"/>
        <c:axId val="75461376"/>
      </c:lineChart>
      <c:dateAx>
        <c:axId val="75459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461376"/>
        <c:crosses val="autoZero"/>
        <c:auto val="1"/>
        <c:lblOffset val="100"/>
        <c:baseTimeUnit val="years"/>
      </c:dateAx>
      <c:valAx>
        <c:axId val="7546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459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371840"/>
        <c:axId val="76502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71840"/>
        <c:axId val="76502528"/>
      </c:lineChart>
      <c:dateAx>
        <c:axId val="76371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502528"/>
        <c:crosses val="autoZero"/>
        <c:auto val="1"/>
        <c:lblOffset val="100"/>
        <c:baseTimeUnit val="years"/>
      </c:dateAx>
      <c:valAx>
        <c:axId val="76502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371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991104"/>
        <c:axId val="77022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91104"/>
        <c:axId val="77022336"/>
      </c:lineChart>
      <c:dateAx>
        <c:axId val="76991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022336"/>
        <c:crosses val="autoZero"/>
        <c:auto val="1"/>
        <c:lblOffset val="100"/>
        <c:baseTimeUnit val="years"/>
      </c:dateAx>
      <c:valAx>
        <c:axId val="77022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991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35594.19</c:v>
                </c:pt>
                <c:pt idx="1">
                  <c:v>29705.759999999998</c:v>
                </c:pt>
                <c:pt idx="2">
                  <c:v>26495.24</c:v>
                </c:pt>
                <c:pt idx="3">
                  <c:v>24861.22</c:v>
                </c:pt>
                <c:pt idx="4">
                  <c:v>25627.07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292864"/>
        <c:axId val="80397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2988.96</c:v>
                </c:pt>
                <c:pt idx="1">
                  <c:v>3394.76</c:v>
                </c:pt>
                <c:pt idx="2">
                  <c:v>3189.89</c:v>
                </c:pt>
                <c:pt idx="3">
                  <c:v>2585.83</c:v>
                </c:pt>
                <c:pt idx="4">
                  <c:v>2464.06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292864"/>
        <c:axId val="80397440"/>
      </c:lineChart>
      <c:dateAx>
        <c:axId val="80292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397440"/>
        <c:crosses val="autoZero"/>
        <c:auto val="1"/>
        <c:lblOffset val="100"/>
        <c:baseTimeUnit val="years"/>
      </c:dateAx>
      <c:valAx>
        <c:axId val="80397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292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5.08</c:v>
                </c:pt>
                <c:pt idx="1">
                  <c:v>4.25</c:v>
                </c:pt>
                <c:pt idx="2">
                  <c:v>4.6100000000000003</c:v>
                </c:pt>
                <c:pt idx="3">
                  <c:v>5.6</c:v>
                </c:pt>
                <c:pt idx="4">
                  <c:v>5.07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877120"/>
        <c:axId val="85879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26.99</c:v>
                </c:pt>
                <c:pt idx="1">
                  <c:v>32.81</c:v>
                </c:pt>
                <c:pt idx="2">
                  <c:v>27.92</c:v>
                </c:pt>
                <c:pt idx="3">
                  <c:v>31.45</c:v>
                </c:pt>
                <c:pt idx="4">
                  <c:v>32.909999999999997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877120"/>
        <c:axId val="85879808"/>
      </c:lineChart>
      <c:dateAx>
        <c:axId val="85877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879808"/>
        <c:crosses val="autoZero"/>
        <c:auto val="1"/>
        <c:lblOffset val="100"/>
        <c:baseTimeUnit val="years"/>
      </c:dateAx>
      <c:valAx>
        <c:axId val="85879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877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2181.4299999999998</c:v>
                </c:pt>
                <c:pt idx="1">
                  <c:v>2335</c:v>
                </c:pt>
                <c:pt idx="2">
                  <c:v>2275.71</c:v>
                </c:pt>
                <c:pt idx="3">
                  <c:v>1875</c:v>
                </c:pt>
                <c:pt idx="4">
                  <c:v>2018.46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911616"/>
        <c:axId val="86930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663.6</c:v>
                </c:pt>
                <c:pt idx="1">
                  <c:v>483.69</c:v>
                </c:pt>
                <c:pt idx="2">
                  <c:v>602.87</c:v>
                </c:pt>
                <c:pt idx="3">
                  <c:v>588.54999999999995</c:v>
                </c:pt>
                <c:pt idx="4">
                  <c:v>561.54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911616"/>
        <c:axId val="86930176"/>
      </c:lineChart>
      <c:dateAx>
        <c:axId val="86911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930176"/>
        <c:crosses val="autoZero"/>
        <c:auto val="1"/>
        <c:lblOffset val="100"/>
        <c:baseTimeUnit val="years"/>
      </c:dateAx>
      <c:valAx>
        <c:axId val="86930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911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【2,685.08】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【36.67】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【600.63】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【30.63】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T1" zoomScale="75" zoomScaleNormal="75" workbookViewId="0">
      <selection activeCell="BL83" sqref="BL8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山梨県　丹波山村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小規模集合排水処理</v>
      </c>
      <c r="Q8" s="46"/>
      <c r="R8" s="46"/>
      <c r="S8" s="46"/>
      <c r="T8" s="46"/>
      <c r="U8" s="46"/>
      <c r="V8" s="46"/>
      <c r="W8" s="46" t="str">
        <f>データ!L6</f>
        <v>I2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594</v>
      </c>
      <c r="AM8" s="47"/>
      <c r="AN8" s="47"/>
      <c r="AO8" s="47"/>
      <c r="AP8" s="47"/>
      <c r="AQ8" s="47"/>
      <c r="AR8" s="47"/>
      <c r="AS8" s="47"/>
      <c r="AT8" s="43">
        <f>データ!S6</f>
        <v>101.3</v>
      </c>
      <c r="AU8" s="43"/>
      <c r="AV8" s="43"/>
      <c r="AW8" s="43"/>
      <c r="AX8" s="43"/>
      <c r="AY8" s="43"/>
      <c r="AZ8" s="43"/>
      <c r="BA8" s="43"/>
      <c r="BB8" s="43">
        <f>データ!T6</f>
        <v>5.86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1.87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1200</v>
      </c>
      <c r="AE10" s="47"/>
      <c r="AF10" s="47"/>
      <c r="AG10" s="47"/>
      <c r="AH10" s="47"/>
      <c r="AI10" s="47"/>
      <c r="AJ10" s="47"/>
      <c r="AK10" s="2"/>
      <c r="AL10" s="47">
        <f>データ!U6</f>
        <v>11</v>
      </c>
      <c r="AM10" s="47"/>
      <c r="AN10" s="47"/>
      <c r="AO10" s="47"/>
      <c r="AP10" s="47"/>
      <c r="AQ10" s="47"/>
      <c r="AR10" s="47"/>
      <c r="AS10" s="47"/>
      <c r="AT10" s="43">
        <f>データ!V6</f>
        <v>0.01</v>
      </c>
      <c r="AU10" s="43"/>
      <c r="AV10" s="43"/>
      <c r="AW10" s="43"/>
      <c r="AX10" s="43"/>
      <c r="AY10" s="43"/>
      <c r="AZ10" s="43"/>
      <c r="BA10" s="43"/>
      <c r="BB10" s="43">
        <f>データ!W6</f>
        <v>1100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109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108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194433</v>
      </c>
      <c r="D6" s="31">
        <f t="shared" si="3"/>
        <v>47</v>
      </c>
      <c r="E6" s="31">
        <f t="shared" si="3"/>
        <v>17</v>
      </c>
      <c r="F6" s="31">
        <f t="shared" si="3"/>
        <v>9</v>
      </c>
      <c r="G6" s="31">
        <f t="shared" si="3"/>
        <v>0</v>
      </c>
      <c r="H6" s="31" t="str">
        <f t="shared" si="3"/>
        <v>山梨県　丹波山村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小規模集合排水処理</v>
      </c>
      <c r="L6" s="31" t="str">
        <f t="shared" si="3"/>
        <v>I2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1.87</v>
      </c>
      <c r="P6" s="32">
        <f t="shared" si="3"/>
        <v>100</v>
      </c>
      <c r="Q6" s="32">
        <f t="shared" si="3"/>
        <v>1200</v>
      </c>
      <c r="R6" s="32">
        <f t="shared" si="3"/>
        <v>594</v>
      </c>
      <c r="S6" s="32">
        <f t="shared" si="3"/>
        <v>101.3</v>
      </c>
      <c r="T6" s="32">
        <f t="shared" si="3"/>
        <v>5.86</v>
      </c>
      <c r="U6" s="32">
        <f t="shared" si="3"/>
        <v>11</v>
      </c>
      <c r="V6" s="32">
        <f t="shared" si="3"/>
        <v>0.01</v>
      </c>
      <c r="W6" s="32">
        <f t="shared" si="3"/>
        <v>1100</v>
      </c>
      <c r="X6" s="33">
        <f>IF(X7="",NA(),X7)</f>
        <v>84.26</v>
      </c>
      <c r="Y6" s="33">
        <f t="shared" ref="Y6:AG6" si="4">IF(Y7="",NA(),Y7)</f>
        <v>87.09</v>
      </c>
      <c r="Z6" s="33">
        <f t="shared" si="4"/>
        <v>86.72</v>
      </c>
      <c r="AA6" s="33">
        <f t="shared" si="4"/>
        <v>85.42</v>
      </c>
      <c r="AB6" s="33">
        <f t="shared" si="4"/>
        <v>85.07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35594.19</v>
      </c>
      <c r="BF6" s="33">
        <f t="shared" ref="BF6:BN6" si="7">IF(BF7="",NA(),BF7)</f>
        <v>29705.759999999998</v>
      </c>
      <c r="BG6" s="33">
        <f t="shared" si="7"/>
        <v>26495.24</v>
      </c>
      <c r="BH6" s="33">
        <f t="shared" si="7"/>
        <v>24861.22</v>
      </c>
      <c r="BI6" s="33">
        <f t="shared" si="7"/>
        <v>25627.07</v>
      </c>
      <c r="BJ6" s="33">
        <f t="shared" si="7"/>
        <v>2988.96</v>
      </c>
      <c r="BK6" s="33">
        <f t="shared" si="7"/>
        <v>3394.76</v>
      </c>
      <c r="BL6" s="33">
        <f t="shared" si="7"/>
        <v>3189.89</v>
      </c>
      <c r="BM6" s="33">
        <f t="shared" si="7"/>
        <v>2585.83</v>
      </c>
      <c r="BN6" s="33">
        <f t="shared" si="7"/>
        <v>2464.06</v>
      </c>
      <c r="BO6" s="32" t="str">
        <f>IF(BO7="","",IF(BO7="-","【-】","【"&amp;SUBSTITUTE(TEXT(BO7,"#,##0.00"),"-","△")&amp;"】"))</f>
        <v>【2,685.08】</v>
      </c>
      <c r="BP6" s="33">
        <f>IF(BP7="",NA(),BP7)</f>
        <v>5.08</v>
      </c>
      <c r="BQ6" s="33">
        <f t="shared" ref="BQ6:BY6" si="8">IF(BQ7="",NA(),BQ7)</f>
        <v>4.25</v>
      </c>
      <c r="BR6" s="33">
        <f t="shared" si="8"/>
        <v>4.6100000000000003</v>
      </c>
      <c r="BS6" s="33">
        <f t="shared" si="8"/>
        <v>5.6</v>
      </c>
      <c r="BT6" s="33">
        <f t="shared" si="8"/>
        <v>5.07</v>
      </c>
      <c r="BU6" s="33">
        <f t="shared" si="8"/>
        <v>26.99</v>
      </c>
      <c r="BV6" s="33">
        <f t="shared" si="8"/>
        <v>32.81</v>
      </c>
      <c r="BW6" s="33">
        <f t="shared" si="8"/>
        <v>27.92</v>
      </c>
      <c r="BX6" s="33">
        <f t="shared" si="8"/>
        <v>31.45</v>
      </c>
      <c r="BY6" s="33">
        <f t="shared" si="8"/>
        <v>32.909999999999997</v>
      </c>
      <c r="BZ6" s="32" t="str">
        <f>IF(BZ7="","",IF(BZ7="-","【-】","【"&amp;SUBSTITUTE(TEXT(BZ7,"#,##0.00"),"-","△")&amp;"】"))</f>
        <v>【30.63】</v>
      </c>
      <c r="CA6" s="33">
        <f>IF(CA7="",NA(),CA7)</f>
        <v>2181.4299999999998</v>
      </c>
      <c r="CB6" s="33">
        <f t="shared" ref="CB6:CJ6" si="9">IF(CB7="",NA(),CB7)</f>
        <v>2335</v>
      </c>
      <c r="CC6" s="33">
        <f t="shared" si="9"/>
        <v>2275.71</v>
      </c>
      <c r="CD6" s="33">
        <f t="shared" si="9"/>
        <v>1875</v>
      </c>
      <c r="CE6" s="33">
        <f t="shared" si="9"/>
        <v>2018.46</v>
      </c>
      <c r="CF6" s="33">
        <f t="shared" si="9"/>
        <v>663.6</v>
      </c>
      <c r="CG6" s="33">
        <f t="shared" si="9"/>
        <v>483.69</v>
      </c>
      <c r="CH6" s="33">
        <f t="shared" si="9"/>
        <v>602.87</v>
      </c>
      <c r="CI6" s="33">
        <f t="shared" si="9"/>
        <v>588.54999999999995</v>
      </c>
      <c r="CJ6" s="33">
        <f t="shared" si="9"/>
        <v>561.54</v>
      </c>
      <c r="CK6" s="32" t="str">
        <f>IF(CK7="","",IF(CK7="-","【-】","【"&amp;SUBSTITUTE(TEXT(CK7,"#,##0.00"),"-","△")&amp;"】"))</f>
        <v>【600.63】</v>
      </c>
      <c r="CL6" s="33">
        <f>IF(CL7="",NA(),CL7)</f>
        <v>70</v>
      </c>
      <c r="CM6" s="33">
        <f t="shared" ref="CM6:CU6" si="10">IF(CM7="",NA(),CM7)</f>
        <v>70</v>
      </c>
      <c r="CN6" s="33">
        <f t="shared" si="10"/>
        <v>70</v>
      </c>
      <c r="CO6" s="33">
        <f t="shared" si="10"/>
        <v>70</v>
      </c>
      <c r="CP6" s="33">
        <f t="shared" si="10"/>
        <v>70</v>
      </c>
      <c r="CQ6" s="33">
        <f t="shared" si="10"/>
        <v>38.97</v>
      </c>
      <c r="CR6" s="33">
        <f t="shared" si="10"/>
        <v>45.55</v>
      </c>
      <c r="CS6" s="33">
        <f t="shared" si="10"/>
        <v>35.64</v>
      </c>
      <c r="CT6" s="33">
        <f t="shared" si="10"/>
        <v>37.950000000000003</v>
      </c>
      <c r="CU6" s="33">
        <f t="shared" si="10"/>
        <v>34.92</v>
      </c>
      <c r="CV6" s="32" t="str">
        <f>IF(CV7="","",IF(CV7="-","【-】","【"&amp;SUBSTITUTE(TEXT(CV7,"#,##0.00"),"-","△")&amp;"】"))</f>
        <v>【36.67】</v>
      </c>
      <c r="CW6" s="33">
        <f>IF(CW7="",NA(),CW7)</f>
        <v>100</v>
      </c>
      <c r="CX6" s="33">
        <f t="shared" ref="CX6:DF6" si="11">IF(CX7="",NA(),CX7)</f>
        <v>100</v>
      </c>
      <c r="CY6" s="33">
        <f t="shared" si="11"/>
        <v>100</v>
      </c>
      <c r="CZ6" s="33">
        <f t="shared" si="11"/>
        <v>100</v>
      </c>
      <c r="DA6" s="33">
        <f t="shared" si="11"/>
        <v>100</v>
      </c>
      <c r="DB6" s="33">
        <f t="shared" si="11"/>
        <v>86.89</v>
      </c>
      <c r="DC6" s="33">
        <f t="shared" si="11"/>
        <v>80.91</v>
      </c>
      <c r="DD6" s="33">
        <f t="shared" si="11"/>
        <v>87.19</v>
      </c>
      <c r="DE6" s="33">
        <f t="shared" si="11"/>
        <v>88.2</v>
      </c>
      <c r="DF6" s="33">
        <f t="shared" si="11"/>
        <v>88.64</v>
      </c>
      <c r="DG6" s="32" t="str">
        <f>IF(DG7="","",IF(DG7="-","【-】","【"&amp;SUBSTITUTE(TEXT(DG7,"#,##0.00"),"-","△")&amp;"】"))</f>
        <v>【89.35】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2">
        <f t="shared" si="14"/>
        <v>0</v>
      </c>
      <c r="EJ6" s="32">
        <f t="shared" si="14"/>
        <v>0</v>
      </c>
      <c r="EK6" s="32">
        <f t="shared" si="14"/>
        <v>0</v>
      </c>
      <c r="EL6" s="33">
        <f t="shared" si="14"/>
        <v>0.01</v>
      </c>
      <c r="EM6" s="32">
        <f t="shared" si="14"/>
        <v>0</v>
      </c>
      <c r="EN6" s="32" t="str">
        <f>IF(EN7="","",IF(EN7="-","【-】","【"&amp;SUBSTITUTE(TEXT(EN7,"#,##0.00"),"-","△")&amp;"】"))</f>
        <v>【0.17】</v>
      </c>
    </row>
    <row r="7" spans="1:144" s="34" customFormat="1">
      <c r="A7" s="26"/>
      <c r="B7" s="35">
        <v>2015</v>
      </c>
      <c r="C7" s="35">
        <v>194433</v>
      </c>
      <c r="D7" s="35">
        <v>47</v>
      </c>
      <c r="E7" s="35">
        <v>17</v>
      </c>
      <c r="F7" s="35">
        <v>9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1.87</v>
      </c>
      <c r="P7" s="36">
        <v>100</v>
      </c>
      <c r="Q7" s="36">
        <v>1200</v>
      </c>
      <c r="R7" s="36">
        <v>594</v>
      </c>
      <c r="S7" s="36">
        <v>101.3</v>
      </c>
      <c r="T7" s="36">
        <v>5.86</v>
      </c>
      <c r="U7" s="36">
        <v>11</v>
      </c>
      <c r="V7" s="36">
        <v>0.01</v>
      </c>
      <c r="W7" s="36">
        <v>1100</v>
      </c>
      <c r="X7" s="36">
        <v>84.26</v>
      </c>
      <c r="Y7" s="36">
        <v>87.09</v>
      </c>
      <c r="Z7" s="36">
        <v>86.72</v>
      </c>
      <c r="AA7" s="36">
        <v>85.42</v>
      </c>
      <c r="AB7" s="36">
        <v>85.07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35594.19</v>
      </c>
      <c r="BF7" s="36">
        <v>29705.759999999998</v>
      </c>
      <c r="BG7" s="36">
        <v>26495.24</v>
      </c>
      <c r="BH7" s="36">
        <v>24861.22</v>
      </c>
      <c r="BI7" s="36">
        <v>25627.07</v>
      </c>
      <c r="BJ7" s="36">
        <v>2988.96</v>
      </c>
      <c r="BK7" s="36">
        <v>3394.76</v>
      </c>
      <c r="BL7" s="36">
        <v>3189.89</v>
      </c>
      <c r="BM7" s="36">
        <v>2585.83</v>
      </c>
      <c r="BN7" s="36">
        <v>2464.06</v>
      </c>
      <c r="BO7" s="36">
        <v>2685.08</v>
      </c>
      <c r="BP7" s="36">
        <v>5.08</v>
      </c>
      <c r="BQ7" s="36">
        <v>4.25</v>
      </c>
      <c r="BR7" s="36">
        <v>4.6100000000000003</v>
      </c>
      <c r="BS7" s="36">
        <v>5.6</v>
      </c>
      <c r="BT7" s="36">
        <v>5.07</v>
      </c>
      <c r="BU7" s="36">
        <v>26.99</v>
      </c>
      <c r="BV7" s="36">
        <v>32.81</v>
      </c>
      <c r="BW7" s="36">
        <v>27.92</v>
      </c>
      <c r="BX7" s="36">
        <v>31.45</v>
      </c>
      <c r="BY7" s="36">
        <v>32.909999999999997</v>
      </c>
      <c r="BZ7" s="36">
        <v>30.63</v>
      </c>
      <c r="CA7" s="36">
        <v>2181.4299999999998</v>
      </c>
      <c r="CB7" s="36">
        <v>2335</v>
      </c>
      <c r="CC7" s="36">
        <v>2275.71</v>
      </c>
      <c r="CD7" s="36">
        <v>1875</v>
      </c>
      <c r="CE7" s="36">
        <v>2018.46</v>
      </c>
      <c r="CF7" s="36">
        <v>663.6</v>
      </c>
      <c r="CG7" s="36">
        <v>483.69</v>
      </c>
      <c r="CH7" s="36">
        <v>602.87</v>
      </c>
      <c r="CI7" s="36">
        <v>588.54999999999995</v>
      </c>
      <c r="CJ7" s="36">
        <v>561.54</v>
      </c>
      <c r="CK7" s="36">
        <v>600.63</v>
      </c>
      <c r="CL7" s="36">
        <v>70</v>
      </c>
      <c r="CM7" s="36">
        <v>70</v>
      </c>
      <c r="CN7" s="36">
        <v>70</v>
      </c>
      <c r="CO7" s="36">
        <v>70</v>
      </c>
      <c r="CP7" s="36">
        <v>70</v>
      </c>
      <c r="CQ7" s="36">
        <v>38.97</v>
      </c>
      <c r="CR7" s="36">
        <v>45.55</v>
      </c>
      <c r="CS7" s="36">
        <v>35.64</v>
      </c>
      <c r="CT7" s="36">
        <v>37.950000000000003</v>
      </c>
      <c r="CU7" s="36">
        <v>34.92</v>
      </c>
      <c r="CV7" s="36">
        <v>36.67</v>
      </c>
      <c r="CW7" s="36">
        <v>100</v>
      </c>
      <c r="CX7" s="36">
        <v>100</v>
      </c>
      <c r="CY7" s="36">
        <v>100</v>
      </c>
      <c r="CZ7" s="36">
        <v>100</v>
      </c>
      <c r="DA7" s="36">
        <v>100</v>
      </c>
      <c r="DB7" s="36">
        <v>86.89</v>
      </c>
      <c r="DC7" s="36">
        <v>80.91</v>
      </c>
      <c r="DD7" s="36">
        <v>87.19</v>
      </c>
      <c r="DE7" s="36">
        <v>88.2</v>
      </c>
      <c r="DF7" s="36">
        <v>88.64</v>
      </c>
      <c r="DG7" s="36">
        <v>89.35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</v>
      </c>
      <c r="EJ7" s="36">
        <v>0</v>
      </c>
      <c r="EK7" s="36">
        <v>0</v>
      </c>
      <c r="EL7" s="36">
        <v>0.01</v>
      </c>
      <c r="EM7" s="36">
        <v>0</v>
      </c>
      <c r="EN7" s="36">
        <v>0.17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岡部英利</cp:lastModifiedBy>
  <dcterms:created xsi:type="dcterms:W3CDTF">2017-02-08T03:20:27Z</dcterms:created>
  <dcterms:modified xsi:type="dcterms:W3CDTF">2017-02-15T05:56:49Z</dcterms:modified>
</cp:coreProperties>
</file>