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<sst xmlns="http://schemas.openxmlformats.org/spreadsheetml/2006/main" count="218" uniqueCount="108">
  <si>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</si>
  <si>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</si>
  <si>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</si>
  <si>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</si>
  <si>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</si>
  <si>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</si>
  <si>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</si>
  <si>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</si>
  <si>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</si>
  <si>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</si>
  <si>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</si>
  <si>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</si>
  <si>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</si>
  <si>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</si>
  <si>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</si>
  <si>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</si>
  <si>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</si>
  <si>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</si>
  <si>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</si>
  <si>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</si>
  <si>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</si>
  <si>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</si>
  <si>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</si>
  <si>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</si>
  <si>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</si>
  <si>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</si>
  <si>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</si>
  <si>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</si>
  <si>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</si>
  <si>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</si>
  <si>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</si>
  <si>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</si>
  <si>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</si>
  <si>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</si>
  <si>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</si>
  <si>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</si>
  <si>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</si>
  <si>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</si>
  <si>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</si>
  <si>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</si>
  <si>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</si>
  <si>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</si>
  <si>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</si>
  <si>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</si>
  <si>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</si>
  <si>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</si>
  <si>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</si>
  <si>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</si>
  <si>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</si>
  <si>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</si>
  <si>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</si>
  <si>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</si>
  <si>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</si>
  <si>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</si>
  <si>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</si>
  <si>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</si>
  <si>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</si>
  <si>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</si>
  <si>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</si>
  <si>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</si>
  <si>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</si>
  <si>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</si>
  <si>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</si>
  <si>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</si>
  <si>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</si>
  <si>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</si>
  <si>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</si>
  <si>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</si>
  <si>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</si>
  <si>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</si>
  <si>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</si>
  <si>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</si>
  <si>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</si>
  <si>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</si>
  <si>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</si>
  <si>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</si>
  <si>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</si>
  <si>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</si>
  <si>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</si>
  <si>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</si>
  <si>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</si>
  <si>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</si>
  <si>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</si>
  <si>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</si>
  <si>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</si>
  <si>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</si>
  <si>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</si>
  <si>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</si>
  <si>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</si>
  <si>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</si>
  <si>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</si>
  <si>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</si>
  <si>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</si>
  <si>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丹波山村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</si>
  <si>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</si>
  <si>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</si>
  <si>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</si>
  <si>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</si>
  <si>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</si>
  <si>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</si>
  <si>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</si>
  <si>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</si>
  <si>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</si>
  <si>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</si>
  <si>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</si>
  <si>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は人口減少により厳しい状況が続く。一般会計からの繰り出し金による経営からはぬけられないが、生活するための重要なインフラなので負担を伸ばさないように維持していく。老朽化対策は課題が多くあるが計画的に限られた予算の中で進めていく予定。最近地震による管破裂等課題が山積しているため厳しい状況が続く。</t>
    <rPh sb="7" eb="9">
      <t>ジンコウ</t>
    </rPh>
    <rPh sb="9" eb="11">
      <t>ゲンショウ</t>
    </rPh>
    <rPh sb="14" eb="15">
      <t>キビ</t>
    </rPh>
    <rPh sb="17" eb="19">
      <t>ジョウキョウ</t>
    </rPh>
    <rPh sb="20" eb="21">
      <t>ツヅ</t>
    </rPh>
    <rPh sb="23" eb="25">
      <t>イッパン</t>
    </rPh>
    <rPh sb="25" eb="27">
      <t>カイケイ</t>
    </rPh>
    <rPh sb="30" eb="31">
      <t>ク</t>
    </rPh>
    <rPh sb="32" eb="33">
      <t>ダ</t>
    </rPh>
    <rPh sb="34" eb="35">
      <t>キン</t>
    </rPh>
    <rPh sb="38" eb="40">
      <t>ケイエイ</t>
    </rPh>
    <rPh sb="51" eb="53">
      <t>セイカツ</t>
    </rPh>
    <rPh sb="58" eb="60">
      <t>ジュウヨウ</t>
    </rPh>
    <rPh sb="68" eb="70">
      <t>フタン</t>
    </rPh>
    <rPh sb="71" eb="72">
      <t>ノ</t>
    </rPh>
    <rPh sb="79" eb="81">
      <t>イジ</t>
    </rPh>
    <rPh sb="121" eb="123">
      <t>サイキン</t>
    </rPh>
    <rPh sb="123" eb="125">
      <t>ジシン</t>
    </rPh>
    <rPh sb="128" eb="129">
      <t>カン</t>
    </rPh>
    <rPh sb="129" eb="131">
      <t>ハレツ</t>
    </rPh>
    <rPh sb="131" eb="132">
      <t>トウ</t>
    </rPh>
    <rPh sb="132" eb="134">
      <t>カダイ</t>
    </rPh>
    <rPh sb="135" eb="137">
      <t>サンセキ</t>
    </rPh>
    <rPh sb="143" eb="144">
      <t>キビ</t>
    </rPh>
    <rPh sb="146" eb="148">
      <t>ジョウキョウ</t>
    </rPh>
    <rPh sb="149" eb="150">
      <t>ツヅ</t>
    </rPh>
    <phoneticPr fontId="4"/>
  </si>
  <si>
    <t>昭和40年代に建築された浄水施設の老朽化が激しく、平成29年度より数年かけて改修を行う予定。管路については古い塩ビ管が多くあり破損が続いている。国道、村道の舗装下の管路についてはなかなか更新が出来ないが関係各課と協議し、進めていく予定である。平成29年度より施設改修が始まるが過疎債、簡水債の借り入が増えることから今後4年度から収益的支出比率が悪化する事が見込まれる。現状総額が決まっていないので算定は出来ないが悪化しすぎないよう対応する。</t>
    <rPh sb="33" eb="35">
      <t>スウネン</t>
    </rPh>
    <rPh sb="38" eb="40">
      <t>カイシュウ</t>
    </rPh>
    <rPh sb="41" eb="42">
      <t>オコナ</t>
    </rPh>
    <rPh sb="43" eb="45">
      <t>ヨテイ</t>
    </rPh>
    <rPh sb="53" eb="54">
      <t>フル</t>
    </rPh>
    <rPh sb="55" eb="56">
      <t>エン</t>
    </rPh>
    <rPh sb="57" eb="58">
      <t>カン</t>
    </rPh>
    <rPh sb="59" eb="60">
      <t>オオ</t>
    </rPh>
    <rPh sb="63" eb="65">
      <t>ハソン</t>
    </rPh>
    <rPh sb="66" eb="67">
      <t>ツヅ</t>
    </rPh>
    <rPh sb="129" eb="131">
      <t>シセツ</t>
    </rPh>
    <rPh sb="131" eb="133">
      <t>カイシュウ</t>
    </rPh>
    <rPh sb="134" eb="135">
      <t>ハジ</t>
    </rPh>
    <rPh sb="138" eb="140">
      <t>カソ</t>
    </rPh>
    <rPh sb="140" eb="141">
      <t>サイ</t>
    </rPh>
    <rPh sb="142" eb="144">
      <t>カンスイ</t>
    </rPh>
    <rPh sb="144" eb="145">
      <t>サイ</t>
    </rPh>
    <rPh sb="146" eb="147">
      <t>カ</t>
    </rPh>
    <rPh sb="148" eb="149">
      <t>イ</t>
    </rPh>
    <rPh sb="150" eb="151">
      <t>フ</t>
    </rPh>
    <rPh sb="157" eb="159">
      <t>コンゴ</t>
    </rPh>
    <rPh sb="160" eb="161">
      <t>ネン</t>
    </rPh>
    <rPh sb="161" eb="162">
      <t>ド</t>
    </rPh>
    <rPh sb="164" eb="167">
      <t>シュウエキテキ</t>
    </rPh>
    <rPh sb="167" eb="169">
      <t>シシュツ</t>
    </rPh>
    <rPh sb="169" eb="171">
      <t>ヒリツ</t>
    </rPh>
    <rPh sb="172" eb="174">
      <t>アッカ</t>
    </rPh>
    <rPh sb="176" eb="177">
      <t>コト</t>
    </rPh>
    <rPh sb="178" eb="180">
      <t>ミコ</t>
    </rPh>
    <rPh sb="184" eb="186">
      <t>ゲンジョウ</t>
    </rPh>
    <rPh sb="186" eb="188">
      <t>ソウガク</t>
    </rPh>
    <rPh sb="189" eb="190">
      <t>キ</t>
    </rPh>
    <rPh sb="198" eb="200">
      <t>サンテイ</t>
    </rPh>
    <rPh sb="201" eb="203">
      <t>デキ</t>
    </rPh>
    <rPh sb="206" eb="208">
      <t>アッカ</t>
    </rPh>
    <rPh sb="215" eb="217">
      <t>タイオウ</t>
    </rPh>
    <phoneticPr fontId="4"/>
  </si>
  <si>
    <t>人口減少による水道料金収入の減少に伴い経営はよくない状態だ。企業債残高については丹波配水池の企業債が残っており、平成29年度より丹波浄水場の更新の予定もあり悪化すると思われる。水道料金の徴収はほぼ毎年１００％となっているが、水道料も安いため事業を行う為に一般会計よりかなりの繰入をして事業を実施している状態だ。収益的収支比率は全体の費用が少ないため緊急の工事などで大きく変動してしまう。また、施設利用率は人口が少なく通常の使用量が少ないが温泉施設や観光施設の繁忙期における使用量が多いためそこに合わせているので低くなってしまう。有収率が減ったのは施設改修に向けた漏水対策の結果である。</t>
    <rPh sb="10" eb="11">
      <t>キン</t>
    </rPh>
    <rPh sb="11" eb="13">
      <t>シュウニュウ</t>
    </rPh>
    <rPh sb="30" eb="32">
      <t>キギョウ</t>
    </rPh>
    <rPh sb="46" eb="48">
      <t>キギョウ</t>
    </rPh>
    <rPh sb="56" eb="58">
      <t>ヘイセイ</t>
    </rPh>
    <rPh sb="155" eb="158">
      <t>シュウエキテキ</t>
    </rPh>
    <rPh sb="158" eb="160">
      <t>シュウシ</t>
    </rPh>
    <rPh sb="160" eb="162">
      <t>ヒリツ</t>
    </rPh>
    <rPh sb="163" eb="165">
      <t>ゼンタイ</t>
    </rPh>
    <rPh sb="166" eb="168">
      <t>ヒヨウ</t>
    </rPh>
    <rPh sb="169" eb="170">
      <t>スク</t>
    </rPh>
    <rPh sb="174" eb="176">
      <t>キンキュウ</t>
    </rPh>
    <rPh sb="177" eb="179">
      <t>コウジ</t>
    </rPh>
    <rPh sb="182" eb="183">
      <t>オオ</t>
    </rPh>
    <rPh sb="185" eb="187">
      <t>ヘンドウ</t>
    </rPh>
    <rPh sb="196" eb="198">
      <t>シセツ</t>
    </rPh>
    <rPh sb="198" eb="201">
      <t>リヨウリツ</t>
    </rPh>
    <rPh sb="202" eb="204">
      <t>ジンコウ</t>
    </rPh>
    <rPh sb="205" eb="206">
      <t>スク</t>
    </rPh>
    <rPh sb="208" eb="210">
      <t>ツウジョウ</t>
    </rPh>
    <rPh sb="211" eb="214">
      <t>シヨウリョウ</t>
    </rPh>
    <rPh sb="215" eb="216">
      <t>スク</t>
    </rPh>
    <rPh sb="219" eb="221">
      <t>オンセン</t>
    </rPh>
    <rPh sb="221" eb="223">
      <t>シセツ</t>
    </rPh>
    <rPh sb="224" eb="226">
      <t>カンコウ</t>
    </rPh>
    <rPh sb="226" eb="228">
      <t>シセツ</t>
    </rPh>
    <rPh sb="229" eb="231">
      <t>ハンボウ</t>
    </rPh>
    <rPh sb="231" eb="232">
      <t>キ</t>
    </rPh>
    <rPh sb="240" eb="241">
      <t>オオ</t>
    </rPh>
    <rPh sb="247" eb="248">
      <t>ア</t>
    </rPh>
    <rPh sb="255" eb="256">
      <t>ヒク</t>
    </rPh>
    <rPh sb="264" eb="265">
      <t>ユウ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</si>
</sst>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026432"/>
        <c:axId val="970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97026432"/>
        <c:axId val="97028352"/>
      </c:lineChart>
      <c:dateAx>
        <c:axId val="97026432"/>
        <c:scaling>
          <c:orientation val="minMax"/>
        </c:scaling>
        <c:delete val="1"/>
        <c:axPos val="b"/>
        <c:numFmt formatCode="ge" sourceLinked="1"/>
        <c:majorTickMark val="none"/>
        <c:minorTickMark val="none"/>
        <c:tickLblPos val="none"/>
        <c:crossAx val="97028352"/>
        <c:crosses val="autoZero"/>
        <c:auto val="1"/>
        <c:lblOffset val="100"/>
        <c:baseTimeUnit val="years"/>
      </c:dateAx>
      <c:valAx>
        <c:axId val="970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27.52</c:v>
                </c:pt>
                <c:pt idx="1">
                  <c:v>27.6</c:v>
                </c:pt>
                <c:pt idx="2">
                  <c:v>27.6</c:v>
                </c:pt>
                <c:pt idx="3">
                  <c:v>28.09</c:v>
                </c:pt>
                <c:pt idx="4">
                  <c:v>30.33</c:v>
                </c:pt>
              </c:numCache>
            </c:numRef>
          </c:val>
        </c:ser>
        <c:dLbls>
          <c:showLegendKey val="0"/>
          <c:showVal val="0"/>
          <c:showCatName val="0"/>
          <c:showSerName val="0"/>
          <c:showPercent val="0"/>
          <c:showBubbleSize val="0"/>
        </c:dLbls>
        <c:gapWidth val="150"/>
        <c:axId val="101589760"/>
        <c:axId val="10159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01589760"/>
        <c:axId val="101591680"/>
      </c:lineChart>
      <c:dateAx>
        <c:axId val="101589760"/>
        <c:scaling>
          <c:orientation val="minMax"/>
        </c:scaling>
        <c:delete val="1"/>
        <c:axPos val="b"/>
        <c:numFmt formatCode="ge" sourceLinked="1"/>
        <c:majorTickMark val="none"/>
        <c:minorTickMark val="none"/>
        <c:tickLblPos val="none"/>
        <c:crossAx val="101591680"/>
        <c:crosses val="autoZero"/>
        <c:auto val="1"/>
        <c:lblOffset val="100"/>
        <c:baseTimeUnit val="years"/>
      </c:dateAx>
      <c:valAx>
        <c:axId val="1015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8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c:v>
                </c:pt>
                <c:pt idx="1">
                  <c:v>80</c:v>
                </c:pt>
                <c:pt idx="2">
                  <c:v>80</c:v>
                </c:pt>
                <c:pt idx="3">
                  <c:v>80.010000000000005</c:v>
                </c:pt>
                <c:pt idx="4">
                  <c:v>75.459999999999994</c:v>
                </c:pt>
              </c:numCache>
            </c:numRef>
          </c:val>
        </c:ser>
        <c:dLbls>
          <c:showLegendKey val="0"/>
          <c:showVal val="0"/>
          <c:showCatName val="0"/>
          <c:showSerName val="0"/>
          <c:showPercent val="0"/>
          <c:showBubbleSize val="0"/>
        </c:dLbls>
        <c:gapWidth val="150"/>
        <c:axId val="101638528"/>
        <c:axId val="10164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01638528"/>
        <c:axId val="101640448"/>
      </c:lineChart>
      <c:dateAx>
        <c:axId val="101638528"/>
        <c:scaling>
          <c:orientation val="minMax"/>
        </c:scaling>
        <c:delete val="1"/>
        <c:axPos val="b"/>
        <c:numFmt formatCode="ge" sourceLinked="1"/>
        <c:majorTickMark val="none"/>
        <c:minorTickMark val="none"/>
        <c:tickLblPos val="none"/>
        <c:crossAx val="101640448"/>
        <c:crosses val="autoZero"/>
        <c:auto val="1"/>
        <c:lblOffset val="100"/>
        <c:baseTimeUnit val="years"/>
      </c:dateAx>
      <c:valAx>
        <c:axId val="1016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46.84</c:v>
                </c:pt>
                <c:pt idx="1">
                  <c:v>126.24</c:v>
                </c:pt>
                <c:pt idx="2">
                  <c:v>94.09</c:v>
                </c:pt>
                <c:pt idx="3">
                  <c:v>30.91</c:v>
                </c:pt>
                <c:pt idx="4">
                  <c:v>56.98</c:v>
                </c:pt>
              </c:numCache>
            </c:numRef>
          </c:val>
        </c:ser>
        <c:dLbls>
          <c:showLegendKey val="0"/>
          <c:showVal val="0"/>
          <c:showCatName val="0"/>
          <c:showSerName val="0"/>
          <c:showPercent val="0"/>
          <c:showBubbleSize val="0"/>
        </c:dLbls>
        <c:gapWidth val="150"/>
        <c:axId val="96948224"/>
        <c:axId val="9695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96948224"/>
        <c:axId val="96950144"/>
      </c:lineChart>
      <c:dateAx>
        <c:axId val="96948224"/>
        <c:scaling>
          <c:orientation val="minMax"/>
        </c:scaling>
        <c:delete val="1"/>
        <c:axPos val="b"/>
        <c:numFmt formatCode="ge" sourceLinked="1"/>
        <c:majorTickMark val="none"/>
        <c:minorTickMark val="none"/>
        <c:tickLblPos val="none"/>
        <c:crossAx val="96950144"/>
        <c:crosses val="autoZero"/>
        <c:auto val="1"/>
        <c:lblOffset val="100"/>
        <c:baseTimeUnit val="years"/>
      </c:dateAx>
      <c:valAx>
        <c:axId val="969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976256"/>
        <c:axId val="969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976256"/>
        <c:axId val="96978432"/>
      </c:lineChart>
      <c:dateAx>
        <c:axId val="96976256"/>
        <c:scaling>
          <c:orientation val="minMax"/>
        </c:scaling>
        <c:delete val="1"/>
        <c:axPos val="b"/>
        <c:numFmt formatCode="ge" sourceLinked="1"/>
        <c:majorTickMark val="none"/>
        <c:minorTickMark val="none"/>
        <c:tickLblPos val="none"/>
        <c:crossAx val="96978432"/>
        <c:crosses val="autoZero"/>
        <c:auto val="1"/>
        <c:lblOffset val="100"/>
        <c:baseTimeUnit val="years"/>
      </c:dateAx>
      <c:valAx>
        <c:axId val="969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77408"/>
        <c:axId val="9861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77408"/>
        <c:axId val="98612352"/>
      </c:lineChart>
      <c:dateAx>
        <c:axId val="98577408"/>
        <c:scaling>
          <c:orientation val="minMax"/>
        </c:scaling>
        <c:delete val="1"/>
        <c:axPos val="b"/>
        <c:numFmt formatCode="ge" sourceLinked="1"/>
        <c:majorTickMark val="none"/>
        <c:minorTickMark val="none"/>
        <c:tickLblPos val="none"/>
        <c:crossAx val="98612352"/>
        <c:crosses val="autoZero"/>
        <c:auto val="1"/>
        <c:lblOffset val="100"/>
        <c:baseTimeUnit val="years"/>
      </c:dateAx>
      <c:valAx>
        <c:axId val="9861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335808"/>
        <c:axId val="10133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335808"/>
        <c:axId val="101337728"/>
      </c:lineChart>
      <c:dateAx>
        <c:axId val="101335808"/>
        <c:scaling>
          <c:orientation val="minMax"/>
        </c:scaling>
        <c:delete val="1"/>
        <c:axPos val="b"/>
        <c:numFmt formatCode="ge" sourceLinked="1"/>
        <c:majorTickMark val="none"/>
        <c:minorTickMark val="none"/>
        <c:tickLblPos val="none"/>
        <c:crossAx val="101337728"/>
        <c:crosses val="autoZero"/>
        <c:auto val="1"/>
        <c:lblOffset val="100"/>
        <c:baseTimeUnit val="years"/>
      </c:dateAx>
      <c:valAx>
        <c:axId val="1013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205312"/>
        <c:axId val="10020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05312"/>
        <c:axId val="100207232"/>
      </c:lineChart>
      <c:dateAx>
        <c:axId val="100205312"/>
        <c:scaling>
          <c:orientation val="minMax"/>
        </c:scaling>
        <c:delete val="1"/>
        <c:axPos val="b"/>
        <c:numFmt formatCode="ge" sourceLinked="1"/>
        <c:majorTickMark val="none"/>
        <c:minorTickMark val="none"/>
        <c:tickLblPos val="none"/>
        <c:crossAx val="100207232"/>
        <c:crosses val="autoZero"/>
        <c:auto val="1"/>
        <c:lblOffset val="100"/>
        <c:baseTimeUnit val="years"/>
      </c:dateAx>
      <c:valAx>
        <c:axId val="1002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0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3870.96</c:v>
                </c:pt>
                <c:pt idx="1">
                  <c:v>3881.12</c:v>
                </c:pt>
                <c:pt idx="2">
                  <c:v>3648.42</c:v>
                </c:pt>
                <c:pt idx="3">
                  <c:v>3507.61</c:v>
                </c:pt>
                <c:pt idx="4">
                  <c:v>3187.47</c:v>
                </c:pt>
              </c:numCache>
            </c:numRef>
          </c:val>
        </c:ser>
        <c:dLbls>
          <c:showLegendKey val="0"/>
          <c:showVal val="0"/>
          <c:showCatName val="0"/>
          <c:showSerName val="0"/>
          <c:showPercent val="0"/>
          <c:showBubbleSize val="0"/>
        </c:dLbls>
        <c:gapWidth val="150"/>
        <c:axId val="100235904"/>
        <c:axId val="1002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00235904"/>
        <c:axId val="100238080"/>
      </c:lineChart>
      <c:dateAx>
        <c:axId val="100235904"/>
        <c:scaling>
          <c:orientation val="minMax"/>
        </c:scaling>
        <c:delete val="1"/>
        <c:axPos val="b"/>
        <c:numFmt formatCode="ge" sourceLinked="1"/>
        <c:majorTickMark val="none"/>
        <c:minorTickMark val="none"/>
        <c:tickLblPos val="none"/>
        <c:crossAx val="100238080"/>
        <c:crosses val="autoZero"/>
        <c:auto val="1"/>
        <c:lblOffset val="100"/>
        <c:baseTimeUnit val="years"/>
      </c:dateAx>
      <c:valAx>
        <c:axId val="1002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16.059999999999999</c:v>
                </c:pt>
                <c:pt idx="1">
                  <c:v>12.59</c:v>
                </c:pt>
                <c:pt idx="2">
                  <c:v>13.45</c:v>
                </c:pt>
                <c:pt idx="3">
                  <c:v>8.07</c:v>
                </c:pt>
                <c:pt idx="4">
                  <c:v>11.41</c:v>
                </c:pt>
              </c:numCache>
            </c:numRef>
          </c:val>
        </c:ser>
        <c:dLbls>
          <c:showLegendKey val="0"/>
          <c:showVal val="0"/>
          <c:showCatName val="0"/>
          <c:showSerName val="0"/>
          <c:showPercent val="0"/>
          <c:showBubbleSize val="0"/>
        </c:dLbls>
        <c:gapWidth val="150"/>
        <c:axId val="100263808"/>
        <c:axId val="10152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00263808"/>
        <c:axId val="101523456"/>
      </c:lineChart>
      <c:dateAx>
        <c:axId val="100263808"/>
        <c:scaling>
          <c:orientation val="minMax"/>
        </c:scaling>
        <c:delete val="1"/>
        <c:axPos val="b"/>
        <c:numFmt formatCode="ge" sourceLinked="1"/>
        <c:majorTickMark val="none"/>
        <c:minorTickMark val="none"/>
        <c:tickLblPos val="none"/>
        <c:crossAx val="101523456"/>
        <c:crosses val="autoZero"/>
        <c:auto val="1"/>
        <c:lblOffset val="100"/>
        <c:baseTimeUnit val="years"/>
      </c:dateAx>
      <c:valAx>
        <c:axId val="1015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295.12</c:v>
                </c:pt>
                <c:pt idx="1">
                  <c:v>350.82</c:v>
                </c:pt>
                <c:pt idx="2">
                  <c:v>323.45999999999998</c:v>
                </c:pt>
                <c:pt idx="3">
                  <c:v>505.86</c:v>
                </c:pt>
                <c:pt idx="4">
                  <c:v>350.57</c:v>
                </c:pt>
              </c:numCache>
            </c:numRef>
          </c:val>
        </c:ser>
        <c:dLbls>
          <c:showLegendKey val="0"/>
          <c:showVal val="0"/>
          <c:showCatName val="0"/>
          <c:showSerName val="0"/>
          <c:showPercent val="0"/>
          <c:showBubbleSize val="0"/>
        </c:dLbls>
        <c:gapWidth val="150"/>
        <c:axId val="101536896"/>
        <c:axId val="10153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01536896"/>
        <c:axId val="101538816"/>
      </c:lineChart>
      <c:dateAx>
        <c:axId val="101536896"/>
        <c:scaling>
          <c:orientation val="minMax"/>
        </c:scaling>
        <c:delete val="1"/>
        <c:axPos val="b"/>
        <c:numFmt formatCode="ge" sourceLinked="1"/>
        <c:majorTickMark val="none"/>
        <c:minorTickMark val="none"/>
        <c:tickLblPos val="none"/>
        <c:crossAx val="101538816"/>
        <c:crosses val="autoZero"/>
        <c:auto val="1"/>
        <c:lblOffset val="100"/>
        <c:baseTimeUnit val="years"/>
      </c:dateAx>
      <c:valAx>
        <c:axId val="1015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9"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山梨県　丹波山村</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D4</v>
      </c>
      <c r="AA8" s="77"/>
      <c r="AB8" s="77"/>
      <c r="AC8" s="77"/>
      <c r="AD8" s="77"/>
      <c r="AE8" s="77"/>
      <c r="AF8" s="77"/>
      <c r="AG8" s="78"/>
      <c r="AH8" s="3"/>
      <c r="AI8" s="79">
        <f>データ!Q6</f>
        <v>594</v>
      </c>
      <c r="AJ8" s="80"/>
      <c r="AK8" s="80"/>
      <c r="AL8" s="80"/>
      <c r="AM8" s="80"/>
      <c r="AN8" s="80"/>
      <c r="AO8" s="80"/>
      <c r="AP8" s="81"/>
      <c r="AQ8" s="62">
        <f>データ!R6</f>
        <v>101.3</v>
      </c>
      <c r="AR8" s="62"/>
      <c r="AS8" s="62"/>
      <c r="AT8" s="62"/>
      <c r="AU8" s="62"/>
      <c r="AV8" s="62"/>
      <c r="AW8" s="62"/>
      <c r="AX8" s="62"/>
      <c r="AY8" s="62">
        <f>データ!S6</f>
        <v>5.86</v>
      </c>
      <c r="AZ8" s="62"/>
      <c r="BA8" s="62"/>
      <c r="BB8" s="62"/>
      <c r="BC8" s="62"/>
      <c r="BD8" s="62"/>
      <c r="BE8" s="62"/>
      <c r="BF8" s="62"/>
      <c r="BG8" s="3"/>
      <c r="BH8" s="3"/>
      <c r="BI8" s="3"/>
      <c r="BJ8" s="3"/>
      <c r="BK8" s="3"/>
      <c r="BL8" s="71" t="s">
        <v>9</v>
      </c>
      <c r="BM8" s="72"/>
      <c r="BN8" s="7" t="s">
        <v>10</v>
      </c>
      <c r="BO8" s="8"/>
      <c r="BP8" s="8"/>
      <c r="BQ8" s="8"/>
      <c r="BR8" s="8"/>
      <c r="BS8" s="8"/>
      <c r="BT8" s="8"/>
      <c r="BU8" s="8"/>
      <c r="BV8" s="8"/>
      <c r="BW8" s="8"/>
      <c r="BX8" s="8"/>
      <c r="BY8" s="9"/>
    </row>
    <row r="9" spans="1:78" ht="18.75" customHeight="1">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c r="A10" s="2"/>
      <c r="B10" s="62" t="str">
        <f>データ!M6</f>
        <v>-</v>
      </c>
      <c r="C10" s="62"/>
      <c r="D10" s="62"/>
      <c r="E10" s="62"/>
      <c r="F10" s="62"/>
      <c r="G10" s="62"/>
      <c r="H10" s="62"/>
      <c r="I10" s="62"/>
      <c r="J10" s="62" t="str">
        <f>データ!N6</f>
        <v>該当数値なし</v>
      </c>
      <c r="K10" s="62"/>
      <c r="L10" s="62"/>
      <c r="M10" s="62"/>
      <c r="N10" s="62"/>
      <c r="O10" s="62"/>
      <c r="P10" s="62"/>
      <c r="Q10" s="62"/>
      <c r="R10" s="62">
        <f>データ!O6</f>
        <v>97.82</v>
      </c>
      <c r="S10" s="62"/>
      <c r="T10" s="62"/>
      <c r="U10" s="62"/>
      <c r="V10" s="62"/>
      <c r="W10" s="62"/>
      <c r="X10" s="62"/>
      <c r="Y10" s="62"/>
      <c r="Z10" s="70">
        <f>データ!P6</f>
        <v>630</v>
      </c>
      <c r="AA10" s="70"/>
      <c r="AB10" s="70"/>
      <c r="AC10" s="70"/>
      <c r="AD10" s="70"/>
      <c r="AE10" s="70"/>
      <c r="AF10" s="70"/>
      <c r="AG10" s="70"/>
      <c r="AH10" s="2"/>
      <c r="AI10" s="70">
        <f>データ!T6</f>
        <v>584</v>
      </c>
      <c r="AJ10" s="70"/>
      <c r="AK10" s="70"/>
      <c r="AL10" s="70"/>
      <c r="AM10" s="70"/>
      <c r="AN10" s="70"/>
      <c r="AO10" s="70"/>
      <c r="AP10" s="70"/>
      <c r="AQ10" s="62">
        <f>データ!U6</f>
        <v>0.37</v>
      </c>
      <c r="AR10" s="62"/>
      <c r="AS10" s="62"/>
      <c r="AT10" s="62"/>
      <c r="AU10" s="62"/>
      <c r="AV10" s="62"/>
      <c r="AW10" s="62"/>
      <c r="AX10" s="62"/>
      <c r="AY10" s="62">
        <f>データ!V6</f>
        <v>1578.38</v>
      </c>
      <c r="AZ10" s="62"/>
      <c r="BA10" s="62"/>
      <c r="BB10" s="62"/>
      <c r="BC10" s="62"/>
      <c r="BD10" s="62"/>
      <c r="BE10" s="62"/>
      <c r="BF10" s="62"/>
      <c r="BG10" s="3"/>
      <c r="BH10" s="3"/>
      <c r="BI10" s="3"/>
      <c r="BJ10" s="2"/>
      <c r="BK10" s="2"/>
      <c r="BL10" s="63" t="s">
        <v>20</v>
      </c>
      <c r="BM10" s="64"/>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22</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23</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0" t="s">
        <v>24</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107</v>
      </c>
      <c r="BM16" s="54"/>
      <c r="BN16" s="54"/>
      <c r="BO16" s="54"/>
      <c r="BP16" s="54"/>
      <c r="BQ16" s="54"/>
      <c r="BR16" s="54"/>
      <c r="BS16" s="54"/>
      <c r="BT16" s="54"/>
      <c r="BU16" s="54"/>
      <c r="BV16" s="54"/>
      <c r="BW16" s="54"/>
      <c r="BX16" s="54"/>
      <c r="BY16" s="54"/>
      <c r="BZ16" s="5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53"/>
      <c r="BM34" s="54"/>
      <c r="BN34" s="54"/>
      <c r="BO34" s="54"/>
      <c r="BP34" s="54"/>
      <c r="BQ34" s="54"/>
      <c r="BR34" s="54"/>
      <c r="BS34" s="54"/>
      <c r="BT34" s="54"/>
      <c r="BU34" s="54"/>
      <c r="BV34" s="54"/>
      <c r="BW34" s="54"/>
      <c r="BX34" s="54"/>
      <c r="BY34" s="54"/>
      <c r="BZ34" s="55"/>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53"/>
      <c r="BM35" s="54"/>
      <c r="BN35" s="54"/>
      <c r="BO35" s="54"/>
      <c r="BP35" s="54"/>
      <c r="BQ35" s="54"/>
      <c r="BR35" s="54"/>
      <c r="BS35" s="54"/>
      <c r="BT35" s="54"/>
      <c r="BU35" s="54"/>
      <c r="BV35" s="54"/>
      <c r="BW35" s="54"/>
      <c r="BX35" s="54"/>
      <c r="BY35" s="54"/>
      <c r="BZ35" s="5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106</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34</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194433</v>
      </c>
      <c r="D6" s="31">
        <f t="shared" si="3"/>
        <v>47</v>
      </c>
      <c r="E6" s="31">
        <f t="shared" si="3"/>
        <v>1</v>
      </c>
      <c r="F6" s="31">
        <f t="shared" si="3"/>
        <v>0</v>
      </c>
      <c r="G6" s="31">
        <f t="shared" si="3"/>
        <v>0</v>
      </c>
      <c r="H6" s="31" t="str">
        <f t="shared" si="3"/>
        <v>山梨県　丹波山村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97.82</v>
      </c>
      <c r="P6" s="32">
        <f t="shared" si="3"/>
        <v>630</v>
      </c>
      <c r="Q6" s="32">
        <f t="shared" si="3"/>
        <v>594</v>
      </c>
      <c r="R6" s="32">
        <f t="shared" si="3"/>
        <v>101.3</v>
      </c>
      <c r="S6" s="32">
        <f t="shared" si="3"/>
        <v>5.86</v>
      </c>
      <c r="T6" s="32">
        <f t="shared" si="3"/>
        <v>584</v>
      </c>
      <c r="U6" s="32">
        <f t="shared" si="3"/>
        <v>0.37</v>
      </c>
      <c r="V6" s="32">
        <f t="shared" si="3"/>
        <v>1578.38</v>
      </c>
      <c r="W6" s="33">
        <f>IF(W7="",NA(),W7)</f>
        <v>46.84</v>
      </c>
      <c r="X6" s="33">
        <f t="shared" ref="X6:AF6" si="4">IF(X7="",NA(),X7)</f>
        <v>126.24</v>
      </c>
      <c r="Y6" s="33">
        <f t="shared" si="4"/>
        <v>94.09</v>
      </c>
      <c r="Z6" s="33">
        <f t="shared" si="4"/>
        <v>30.91</v>
      </c>
      <c r="AA6" s="33">
        <f t="shared" si="4"/>
        <v>56.98</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3870.96</v>
      </c>
      <c r="BE6" s="33">
        <f t="shared" ref="BE6:BM6" si="7">IF(BE7="",NA(),BE7)</f>
        <v>3881.12</v>
      </c>
      <c r="BF6" s="33">
        <f t="shared" si="7"/>
        <v>3648.42</v>
      </c>
      <c r="BG6" s="33">
        <f t="shared" si="7"/>
        <v>3507.61</v>
      </c>
      <c r="BH6" s="33">
        <f t="shared" si="7"/>
        <v>3187.47</v>
      </c>
      <c r="BI6" s="33">
        <f t="shared" si="7"/>
        <v>1442.51</v>
      </c>
      <c r="BJ6" s="33">
        <f t="shared" si="7"/>
        <v>1496.15</v>
      </c>
      <c r="BK6" s="33">
        <f t="shared" si="7"/>
        <v>1462.56</v>
      </c>
      <c r="BL6" s="33">
        <f t="shared" si="7"/>
        <v>1486.62</v>
      </c>
      <c r="BM6" s="33">
        <f t="shared" si="7"/>
        <v>1510.14</v>
      </c>
      <c r="BN6" s="32" t="str">
        <f>IF(BN7="","",IF(BN7="-","【-】","【"&amp;SUBSTITUTE(TEXT(BN7,"#,##0.00"),"-","△")&amp;"】"))</f>
        <v>【1,242.90】</v>
      </c>
      <c r="BO6" s="33">
        <f>IF(BO7="",NA(),BO7)</f>
        <v>16.059999999999999</v>
      </c>
      <c r="BP6" s="33">
        <f t="shared" ref="BP6:BX6" si="8">IF(BP7="",NA(),BP7)</f>
        <v>12.59</v>
      </c>
      <c r="BQ6" s="33">
        <f t="shared" si="8"/>
        <v>13.45</v>
      </c>
      <c r="BR6" s="33">
        <f t="shared" si="8"/>
        <v>8.07</v>
      </c>
      <c r="BS6" s="33">
        <f t="shared" si="8"/>
        <v>11.41</v>
      </c>
      <c r="BT6" s="33">
        <f t="shared" si="8"/>
        <v>33.299999999999997</v>
      </c>
      <c r="BU6" s="33">
        <f t="shared" si="8"/>
        <v>33.01</v>
      </c>
      <c r="BV6" s="33">
        <f t="shared" si="8"/>
        <v>32.39</v>
      </c>
      <c r="BW6" s="33">
        <f t="shared" si="8"/>
        <v>24.39</v>
      </c>
      <c r="BX6" s="33">
        <f t="shared" si="8"/>
        <v>22.67</v>
      </c>
      <c r="BY6" s="32" t="str">
        <f>IF(BY7="","",IF(BY7="-","【-】","【"&amp;SUBSTITUTE(TEXT(BY7,"#,##0.00"),"-","△")&amp;"】"))</f>
        <v>【33.35】</v>
      </c>
      <c r="BZ6" s="33">
        <f>IF(BZ7="",NA(),BZ7)</f>
        <v>295.12</v>
      </c>
      <c r="CA6" s="33">
        <f t="shared" ref="CA6:CI6" si="9">IF(CA7="",NA(),CA7)</f>
        <v>350.82</v>
      </c>
      <c r="CB6" s="33">
        <f t="shared" si="9"/>
        <v>323.45999999999998</v>
      </c>
      <c r="CC6" s="33">
        <f t="shared" si="9"/>
        <v>505.86</v>
      </c>
      <c r="CD6" s="33">
        <f t="shared" si="9"/>
        <v>350.57</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27.52</v>
      </c>
      <c r="CL6" s="33">
        <f t="shared" ref="CL6:CT6" si="10">IF(CL7="",NA(),CL7)</f>
        <v>27.6</v>
      </c>
      <c r="CM6" s="33">
        <f t="shared" si="10"/>
        <v>27.6</v>
      </c>
      <c r="CN6" s="33">
        <f t="shared" si="10"/>
        <v>28.09</v>
      </c>
      <c r="CO6" s="33">
        <f t="shared" si="10"/>
        <v>30.33</v>
      </c>
      <c r="CP6" s="33">
        <f t="shared" si="10"/>
        <v>50.66</v>
      </c>
      <c r="CQ6" s="33">
        <f t="shared" si="10"/>
        <v>51.11</v>
      </c>
      <c r="CR6" s="33">
        <f t="shared" si="10"/>
        <v>50.49</v>
      </c>
      <c r="CS6" s="33">
        <f t="shared" si="10"/>
        <v>48.36</v>
      </c>
      <c r="CT6" s="33">
        <f t="shared" si="10"/>
        <v>48.7</v>
      </c>
      <c r="CU6" s="32" t="str">
        <f>IF(CU7="","",IF(CU7="-","【-】","【"&amp;SUBSTITUTE(TEXT(CU7,"#,##0.00"),"-","△")&amp;"】"))</f>
        <v>【57.58】</v>
      </c>
      <c r="CV6" s="33">
        <f>IF(CV7="",NA(),CV7)</f>
        <v>80</v>
      </c>
      <c r="CW6" s="33">
        <f t="shared" ref="CW6:DE6" si="11">IF(CW7="",NA(),CW7)</f>
        <v>80</v>
      </c>
      <c r="CX6" s="33">
        <f t="shared" si="11"/>
        <v>80</v>
      </c>
      <c r="CY6" s="33">
        <f t="shared" si="11"/>
        <v>80.010000000000005</v>
      </c>
      <c r="CZ6" s="33">
        <f t="shared" si="11"/>
        <v>75.459999999999994</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194433</v>
      </c>
      <c r="D7" s="35">
        <v>47</v>
      </c>
      <c r="E7" s="35">
        <v>1</v>
      </c>
      <c r="F7" s="35">
        <v>0</v>
      </c>
      <c r="G7" s="35">
        <v>0</v>
      </c>
      <c r="H7" s="35" t="s">
        <v>93</v>
      </c>
      <c r="I7" s="35" t="s">
        <v>94</v>
      </c>
      <c r="J7" s="35" t="s">
        <v>95</v>
      </c>
      <c r="K7" s="35" t="s">
        <v>96</v>
      </c>
      <c r="L7" s="35" t="s">
        <v>97</v>
      </c>
      <c r="M7" s="36" t="s">
        <v>98</v>
      </c>
      <c r="N7" s="36" t="s">
        <v>99</v>
      </c>
      <c r="O7" s="36">
        <v>97.82</v>
      </c>
      <c r="P7" s="36">
        <v>630</v>
      </c>
      <c r="Q7" s="36">
        <v>594</v>
      </c>
      <c r="R7" s="36">
        <v>101.3</v>
      </c>
      <c r="S7" s="36">
        <v>5.86</v>
      </c>
      <c r="T7" s="36">
        <v>584</v>
      </c>
      <c r="U7" s="36">
        <v>0.37</v>
      </c>
      <c r="V7" s="36">
        <v>1578.38</v>
      </c>
      <c r="W7" s="36">
        <v>46.84</v>
      </c>
      <c r="X7" s="36">
        <v>126.24</v>
      </c>
      <c r="Y7" s="36">
        <v>94.09</v>
      </c>
      <c r="Z7" s="36">
        <v>30.91</v>
      </c>
      <c r="AA7" s="36">
        <v>56.98</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3870.96</v>
      </c>
      <c r="BE7" s="36">
        <v>3881.12</v>
      </c>
      <c r="BF7" s="36">
        <v>3648.42</v>
      </c>
      <c r="BG7" s="36">
        <v>3507.61</v>
      </c>
      <c r="BH7" s="36">
        <v>3187.47</v>
      </c>
      <c r="BI7" s="36">
        <v>1442.51</v>
      </c>
      <c r="BJ7" s="36">
        <v>1496.15</v>
      </c>
      <c r="BK7" s="36">
        <v>1462.56</v>
      </c>
      <c r="BL7" s="36">
        <v>1486.62</v>
      </c>
      <c r="BM7" s="36">
        <v>1510.14</v>
      </c>
      <c r="BN7" s="36">
        <v>1242.9000000000001</v>
      </c>
      <c r="BO7" s="36">
        <v>16.059999999999999</v>
      </c>
      <c r="BP7" s="36">
        <v>12.59</v>
      </c>
      <c r="BQ7" s="36">
        <v>13.45</v>
      </c>
      <c r="BR7" s="36">
        <v>8.07</v>
      </c>
      <c r="BS7" s="36">
        <v>11.41</v>
      </c>
      <c r="BT7" s="36">
        <v>33.299999999999997</v>
      </c>
      <c r="BU7" s="36">
        <v>33.01</v>
      </c>
      <c r="BV7" s="36">
        <v>32.39</v>
      </c>
      <c r="BW7" s="36">
        <v>24.39</v>
      </c>
      <c r="BX7" s="36">
        <v>22.67</v>
      </c>
      <c r="BY7" s="36">
        <v>33.35</v>
      </c>
      <c r="BZ7" s="36">
        <v>295.12</v>
      </c>
      <c r="CA7" s="36">
        <v>350.82</v>
      </c>
      <c r="CB7" s="36">
        <v>323.45999999999998</v>
      </c>
      <c r="CC7" s="36">
        <v>505.86</v>
      </c>
      <c r="CD7" s="36">
        <v>350.57</v>
      </c>
      <c r="CE7" s="36">
        <v>526.57000000000005</v>
      </c>
      <c r="CF7" s="36">
        <v>523.08000000000004</v>
      </c>
      <c r="CG7" s="36">
        <v>530.83000000000004</v>
      </c>
      <c r="CH7" s="36">
        <v>734.18</v>
      </c>
      <c r="CI7" s="36">
        <v>789.62</v>
      </c>
      <c r="CJ7" s="36">
        <v>524.69000000000005</v>
      </c>
      <c r="CK7" s="36">
        <v>27.52</v>
      </c>
      <c r="CL7" s="36">
        <v>27.6</v>
      </c>
      <c r="CM7" s="36">
        <v>27.6</v>
      </c>
      <c r="CN7" s="36">
        <v>28.09</v>
      </c>
      <c r="CO7" s="36">
        <v>30.33</v>
      </c>
      <c r="CP7" s="36">
        <v>50.66</v>
      </c>
      <c r="CQ7" s="36">
        <v>51.11</v>
      </c>
      <c r="CR7" s="36">
        <v>50.49</v>
      </c>
      <c r="CS7" s="36">
        <v>48.36</v>
      </c>
      <c r="CT7" s="36">
        <v>48.7</v>
      </c>
      <c r="CU7" s="36">
        <v>57.58</v>
      </c>
      <c r="CV7" s="36">
        <v>80</v>
      </c>
      <c r="CW7" s="36">
        <v>80</v>
      </c>
      <c r="CX7" s="36">
        <v>80</v>
      </c>
      <c r="CY7" s="36">
        <v>80.010000000000005</v>
      </c>
      <c r="CZ7" s="36">
        <v>75.459999999999994</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2017-02-14T02:44:37Z</cp:lastPrinted>
  <dcterms:created xsi:type="dcterms:W3CDTF">2016-12-02T02:18:07Z</dcterms:created>
  <dcterms:modified xsi:type="dcterms:W3CDTF">2017-02-22T01:09:02Z</dcterms:modified>
</cp:coreProperties>
</file>