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2\Desktop\Report\"/>
    </mc:Choice>
  </mc:AlternateContent>
  <workbookProtection workbookPassword="8649" lockStructure="1"/>
  <bookViews>
    <workbookView xWindow="0" yWindow="0" windowWidth="28800" windowHeight="122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<sst xmlns="http://schemas.openxmlformats.org/spreadsheetml/2006/main" count="221" uniqueCount="111">
  <si>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</si>
  <si>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</si>
  <si>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</si>
  <si>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</si>
  <si>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</si>
  <si>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</si>
  <si>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</si>
  <si>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</si>
  <si>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</si>
  <si>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</si>
  <si>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</si>
  <si>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</si>
  <si>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</si>
  <si>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</si>
  <si>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</si>
  <si>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</si>
  <si>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</si>
  <si>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</si>
  <si>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</si>
  <si>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</si>
  <si>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</si>
  <si>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</si>
  <si>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</si>
  <si>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</si>
  <si>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</si>
  <si>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</si>
  <si>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</si>
  <si>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</si>
  <si>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</si>
  <si>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</si>
  <si>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</si>
  <si>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</si>
  <si>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</si>
  <si>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</si>
  <si>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</si>
  <si>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</si>
  <si>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</si>
  <si>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</si>
  <si>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</si>
  <si>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</si>
  <si>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</si>
  <si>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</si>
  <si>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</si>
  <si>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</si>
  <si>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</si>
  <si>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</si>
  <si>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</si>
  <si>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</si>
  <si>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</si>
  <si>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</si>
  <si>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</si>
  <si>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</si>
  <si>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</si>
  <si>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</si>
  <si>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</si>
  <si>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</si>
  <si>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</si>
  <si>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</si>
  <si>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</si>
  <si>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</si>
  <si>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</si>
  <si>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</si>
  <si>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</si>
  <si>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</si>
  <si>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</si>
  <si>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</si>
  <si>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</si>
  <si>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</si>
  <si>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</si>
  <si>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</si>
  <si>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</si>
  <si>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</si>
  <si>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</si>
  <si>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</si>
  <si>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</si>
  <si>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</si>
  <si>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</si>
  <si>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</si>
  <si>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</si>
  <si>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</si>
  <si>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</si>
  <si>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</si>
  <si>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</si>
  <si>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</si>
  <si>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</si>
  <si>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</si>
  <si>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</si>
  <si>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</si>
  <si>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</si>
  <si>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</si>
  <si>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</si>
  <si>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</si>
  <si>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</si>
  <si>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</si>
  <si>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</si>
  <si>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</si>
  <si>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小菅村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</si>
  <si>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</si>
  <si>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</si>
  <si>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</si>
  <si>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</si>
  <si>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</si>
  <si>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</si>
  <si>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</si>
  <si>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</si>
  <si>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</si>
  <si>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</si>
  <si>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</si>
  <si>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類似団体と比較すると低い水準となっている。また企業債償還に係る費用が、新たに償還が始まったことから大きく伸びている。しかしながら多摩川の源流域であり東京都民の水がめとなっていることから維持管理に対する補助もあるため経営状態に大きな問題は見られていない。</t>
    <phoneticPr fontId="4"/>
  </si>
  <si>
    <t>当施設は平成16年から平成20年にかけて機能高度化（施設更新・耐震）を行った。また、管理においても一年ごとに調査・修繕を行っており健全な状態となっている。</t>
    <phoneticPr fontId="4"/>
  </si>
  <si>
    <t>当事業においては認可区域の下水道普及率が100％となっており施設の老朽化への対応も完了している。平成27年度については償還が開始したことから企業債償還に係る費用が大きく伸びているものの、経営状態に問題は見受けられ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</si>
</sst>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6A-41BC-8CBE-DC7E15150D95}"/>
            </c:ext>
          </c:extLst>
        </c:ser>
        <c:dLbls>
          <c:showLegendKey val="0"/>
          <c:showVal val="0"/>
          <c:showCatName val="0"/>
          <c:showSerName val="0"/>
          <c:showPercent val="0"/>
          <c:showBubbleSize val="0"/>
        </c:dLbls>
        <c:gapWidth val="150"/>
        <c:axId val="148776064"/>
        <c:axId val="1487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7D6A-41BC-8CBE-DC7E15150D95}"/>
            </c:ext>
          </c:extLst>
        </c:ser>
        <c:dLbls>
          <c:showLegendKey val="0"/>
          <c:showVal val="0"/>
          <c:showCatName val="0"/>
          <c:showSerName val="0"/>
          <c:showPercent val="0"/>
          <c:showBubbleSize val="0"/>
        </c:dLbls>
        <c:marker val="1"/>
        <c:smooth val="0"/>
        <c:axId val="148776064"/>
        <c:axId val="148777984"/>
      </c:lineChart>
      <c:dateAx>
        <c:axId val="148776064"/>
        <c:scaling>
          <c:orientation val="minMax"/>
        </c:scaling>
        <c:delete val="1"/>
        <c:axPos val="b"/>
        <c:numFmt formatCode="ge" sourceLinked="1"/>
        <c:majorTickMark val="none"/>
        <c:minorTickMark val="none"/>
        <c:tickLblPos val="none"/>
        <c:crossAx val="148777984"/>
        <c:crosses val="autoZero"/>
        <c:auto val="1"/>
        <c:lblOffset val="100"/>
        <c:baseTimeUnit val="years"/>
      </c:dateAx>
      <c:valAx>
        <c:axId val="1487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51.1</c:v>
                </c:pt>
                <c:pt idx="1">
                  <c:v>47.97</c:v>
                </c:pt>
                <c:pt idx="2">
                  <c:v>44.7</c:v>
                </c:pt>
                <c:pt idx="3">
                  <c:v>44.84</c:v>
                </c:pt>
                <c:pt idx="4">
                  <c:v>41.71</c:v>
                </c:pt>
              </c:numCache>
            </c:numRef>
          </c:val>
          <c:extLst>
            <c:ext xmlns:c16="http://schemas.microsoft.com/office/drawing/2014/chart" uri="{C3380CC4-5D6E-409C-BE32-E72D297353CC}">
              <c16:uniqueId val="{00000000-E0F1-43AD-81E3-F151887E7FCC}"/>
            </c:ext>
          </c:extLst>
        </c:ser>
        <c:dLbls>
          <c:showLegendKey val="0"/>
          <c:showVal val="0"/>
          <c:showCatName val="0"/>
          <c:showSerName val="0"/>
          <c:showPercent val="0"/>
          <c:showBubbleSize val="0"/>
        </c:dLbls>
        <c:gapWidth val="150"/>
        <c:axId val="150391040"/>
        <c:axId val="150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E0F1-43AD-81E3-F151887E7FCC}"/>
            </c:ext>
          </c:extLst>
        </c:ser>
        <c:dLbls>
          <c:showLegendKey val="0"/>
          <c:showVal val="0"/>
          <c:showCatName val="0"/>
          <c:showSerName val="0"/>
          <c:showPercent val="0"/>
          <c:showBubbleSize val="0"/>
        </c:dLbls>
        <c:marker val="1"/>
        <c:smooth val="0"/>
        <c:axId val="150391040"/>
        <c:axId val="150401408"/>
      </c:lineChart>
      <c:dateAx>
        <c:axId val="150391040"/>
        <c:scaling>
          <c:orientation val="minMax"/>
        </c:scaling>
        <c:delete val="1"/>
        <c:axPos val="b"/>
        <c:numFmt formatCode="ge" sourceLinked="1"/>
        <c:majorTickMark val="none"/>
        <c:minorTickMark val="none"/>
        <c:tickLblPos val="none"/>
        <c:crossAx val="150401408"/>
        <c:crosses val="autoZero"/>
        <c:auto val="1"/>
        <c:lblOffset val="100"/>
        <c:baseTimeUnit val="years"/>
      </c:dateAx>
      <c:valAx>
        <c:axId val="150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9A-4B3A-87F5-A39CC05496DD}"/>
            </c:ext>
          </c:extLst>
        </c:ser>
        <c:dLbls>
          <c:showLegendKey val="0"/>
          <c:showVal val="0"/>
          <c:showCatName val="0"/>
          <c:showSerName val="0"/>
          <c:showPercent val="0"/>
          <c:showBubbleSize val="0"/>
        </c:dLbls>
        <c:gapWidth val="150"/>
        <c:axId val="150456192"/>
        <c:axId val="150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2A9A-4B3A-87F5-A39CC05496DD}"/>
            </c:ext>
          </c:extLst>
        </c:ser>
        <c:dLbls>
          <c:showLegendKey val="0"/>
          <c:showVal val="0"/>
          <c:showCatName val="0"/>
          <c:showSerName val="0"/>
          <c:showPercent val="0"/>
          <c:showBubbleSize val="0"/>
        </c:dLbls>
        <c:marker val="1"/>
        <c:smooth val="0"/>
        <c:axId val="150456192"/>
        <c:axId val="150470656"/>
      </c:lineChart>
      <c:dateAx>
        <c:axId val="150456192"/>
        <c:scaling>
          <c:orientation val="minMax"/>
        </c:scaling>
        <c:delete val="1"/>
        <c:axPos val="b"/>
        <c:numFmt formatCode="ge" sourceLinked="1"/>
        <c:majorTickMark val="none"/>
        <c:minorTickMark val="none"/>
        <c:tickLblPos val="none"/>
        <c:crossAx val="150470656"/>
        <c:crosses val="autoZero"/>
        <c:auto val="1"/>
        <c:lblOffset val="100"/>
        <c:baseTimeUnit val="years"/>
      </c:dateAx>
      <c:valAx>
        <c:axId val="1504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49.64</c:v>
                </c:pt>
                <c:pt idx="1">
                  <c:v>49</c:v>
                </c:pt>
                <c:pt idx="2">
                  <c:v>48.28</c:v>
                </c:pt>
                <c:pt idx="3">
                  <c:v>45.71</c:v>
                </c:pt>
                <c:pt idx="4">
                  <c:v>39.1</c:v>
                </c:pt>
              </c:numCache>
            </c:numRef>
          </c:val>
          <c:extLst>
            <c:ext xmlns:c16="http://schemas.microsoft.com/office/drawing/2014/chart" uri="{C3380CC4-5D6E-409C-BE32-E72D297353CC}">
              <c16:uniqueId val="{00000000-911E-4B40-BB0E-668B7C42D069}"/>
            </c:ext>
          </c:extLst>
        </c:ser>
        <c:dLbls>
          <c:showLegendKey val="0"/>
          <c:showVal val="0"/>
          <c:showCatName val="0"/>
          <c:showSerName val="0"/>
          <c:showPercent val="0"/>
          <c:showBubbleSize val="0"/>
        </c:dLbls>
        <c:gapWidth val="150"/>
        <c:axId val="148808448"/>
        <c:axId val="148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E-4B40-BB0E-668B7C42D069}"/>
            </c:ext>
          </c:extLst>
        </c:ser>
        <c:dLbls>
          <c:showLegendKey val="0"/>
          <c:showVal val="0"/>
          <c:showCatName val="0"/>
          <c:showSerName val="0"/>
          <c:showPercent val="0"/>
          <c:showBubbleSize val="0"/>
        </c:dLbls>
        <c:marker val="1"/>
        <c:smooth val="0"/>
        <c:axId val="148808448"/>
        <c:axId val="148810368"/>
      </c:lineChart>
      <c:dateAx>
        <c:axId val="148808448"/>
        <c:scaling>
          <c:orientation val="minMax"/>
        </c:scaling>
        <c:delete val="1"/>
        <c:axPos val="b"/>
        <c:numFmt formatCode="ge" sourceLinked="1"/>
        <c:majorTickMark val="none"/>
        <c:minorTickMark val="none"/>
        <c:tickLblPos val="none"/>
        <c:crossAx val="148810368"/>
        <c:crosses val="autoZero"/>
        <c:auto val="1"/>
        <c:lblOffset val="100"/>
        <c:baseTimeUnit val="years"/>
      </c:dateAx>
      <c:valAx>
        <c:axId val="148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F-4410-AC12-FA320368E601}"/>
            </c:ext>
          </c:extLst>
        </c:ser>
        <c:dLbls>
          <c:showLegendKey val="0"/>
          <c:showVal val="0"/>
          <c:showCatName val="0"/>
          <c:showSerName val="0"/>
          <c:showPercent val="0"/>
          <c:showBubbleSize val="0"/>
        </c:dLbls>
        <c:gapWidth val="150"/>
        <c:axId val="148828544"/>
        <c:axId val="1488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F-4410-AC12-FA320368E601}"/>
            </c:ext>
          </c:extLst>
        </c:ser>
        <c:dLbls>
          <c:showLegendKey val="0"/>
          <c:showVal val="0"/>
          <c:showCatName val="0"/>
          <c:showSerName val="0"/>
          <c:showPercent val="0"/>
          <c:showBubbleSize val="0"/>
        </c:dLbls>
        <c:marker val="1"/>
        <c:smooth val="0"/>
        <c:axId val="148828544"/>
        <c:axId val="148830464"/>
      </c:lineChart>
      <c:dateAx>
        <c:axId val="148828544"/>
        <c:scaling>
          <c:orientation val="minMax"/>
        </c:scaling>
        <c:delete val="1"/>
        <c:axPos val="b"/>
        <c:numFmt formatCode="ge" sourceLinked="1"/>
        <c:majorTickMark val="none"/>
        <c:minorTickMark val="none"/>
        <c:tickLblPos val="none"/>
        <c:crossAx val="148830464"/>
        <c:crosses val="autoZero"/>
        <c:auto val="1"/>
        <c:lblOffset val="100"/>
        <c:baseTimeUnit val="years"/>
      </c:dateAx>
      <c:valAx>
        <c:axId val="148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F8-440F-A05A-88E8FABF879D}"/>
            </c:ext>
          </c:extLst>
        </c:ser>
        <c:dLbls>
          <c:showLegendKey val="0"/>
          <c:showVal val="0"/>
          <c:showCatName val="0"/>
          <c:showSerName val="0"/>
          <c:showPercent val="0"/>
          <c:showBubbleSize val="0"/>
        </c:dLbls>
        <c:gapWidth val="150"/>
        <c:axId val="148881408"/>
        <c:axId val="148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8-440F-A05A-88E8FABF879D}"/>
            </c:ext>
          </c:extLst>
        </c:ser>
        <c:dLbls>
          <c:showLegendKey val="0"/>
          <c:showVal val="0"/>
          <c:showCatName val="0"/>
          <c:showSerName val="0"/>
          <c:showPercent val="0"/>
          <c:showBubbleSize val="0"/>
        </c:dLbls>
        <c:marker val="1"/>
        <c:smooth val="0"/>
        <c:axId val="148881408"/>
        <c:axId val="148883328"/>
      </c:lineChart>
      <c:dateAx>
        <c:axId val="148881408"/>
        <c:scaling>
          <c:orientation val="minMax"/>
        </c:scaling>
        <c:delete val="1"/>
        <c:axPos val="b"/>
        <c:numFmt formatCode="ge" sourceLinked="1"/>
        <c:majorTickMark val="none"/>
        <c:minorTickMark val="none"/>
        <c:tickLblPos val="none"/>
        <c:crossAx val="148883328"/>
        <c:crosses val="autoZero"/>
        <c:auto val="1"/>
        <c:lblOffset val="100"/>
        <c:baseTimeUnit val="years"/>
      </c:dateAx>
      <c:valAx>
        <c:axId val="148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5-4EF6-A47D-71149CF9DD4A}"/>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5-4EF6-A47D-71149CF9DD4A}"/>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B5-4BA6-8182-16571D29FE8F}"/>
            </c:ext>
          </c:extLst>
        </c:ser>
        <c:dLbls>
          <c:showLegendKey val="0"/>
          <c:showVal val="0"/>
          <c:showCatName val="0"/>
          <c:showSerName val="0"/>
          <c:showPercent val="0"/>
          <c:showBubbleSize val="0"/>
        </c:dLbls>
        <c:gapWidth val="150"/>
        <c:axId val="149065088"/>
        <c:axId val="149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B5-4BA6-8182-16571D29FE8F}"/>
            </c:ext>
          </c:extLst>
        </c:ser>
        <c:dLbls>
          <c:showLegendKey val="0"/>
          <c:showVal val="0"/>
          <c:showCatName val="0"/>
          <c:showSerName val="0"/>
          <c:showPercent val="0"/>
          <c:showBubbleSize val="0"/>
        </c:dLbls>
        <c:marker val="1"/>
        <c:smooth val="0"/>
        <c:axId val="149065088"/>
        <c:axId val="149087744"/>
      </c:lineChart>
      <c:dateAx>
        <c:axId val="149065088"/>
        <c:scaling>
          <c:orientation val="minMax"/>
        </c:scaling>
        <c:delete val="1"/>
        <c:axPos val="b"/>
        <c:numFmt formatCode="ge" sourceLinked="1"/>
        <c:majorTickMark val="none"/>
        <c:minorTickMark val="none"/>
        <c:tickLblPos val="none"/>
        <c:crossAx val="149087744"/>
        <c:crosses val="autoZero"/>
        <c:auto val="1"/>
        <c:lblOffset val="100"/>
        <c:baseTimeUnit val="years"/>
      </c:dateAx>
      <c:valAx>
        <c:axId val="149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859.96</c:v>
                </c:pt>
                <c:pt idx="1">
                  <c:v>808.04</c:v>
                </c:pt>
                <c:pt idx="2">
                  <c:v>704.81</c:v>
                </c:pt>
                <c:pt idx="3">
                  <c:v>599.09</c:v>
                </c:pt>
                <c:pt idx="4">
                  <c:v>5249.75</c:v>
                </c:pt>
              </c:numCache>
            </c:numRef>
          </c:val>
          <c:extLst>
            <c:ext xmlns:c16="http://schemas.microsoft.com/office/drawing/2014/chart" uri="{C3380CC4-5D6E-409C-BE32-E72D297353CC}">
              <c16:uniqueId val="{00000000-88B9-4598-AA98-414F5C5A075F}"/>
            </c:ext>
          </c:extLst>
        </c:ser>
        <c:dLbls>
          <c:showLegendKey val="0"/>
          <c:showVal val="0"/>
          <c:showCatName val="0"/>
          <c:showSerName val="0"/>
          <c:showPercent val="0"/>
          <c:showBubbleSize val="0"/>
        </c:dLbls>
        <c:gapWidth val="150"/>
        <c:axId val="150146048"/>
        <c:axId val="150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88B9-4598-AA98-414F5C5A075F}"/>
            </c:ext>
          </c:extLst>
        </c:ser>
        <c:dLbls>
          <c:showLegendKey val="0"/>
          <c:showVal val="0"/>
          <c:showCatName val="0"/>
          <c:showSerName val="0"/>
          <c:showPercent val="0"/>
          <c:showBubbleSize val="0"/>
        </c:dLbls>
        <c:marker val="1"/>
        <c:smooth val="0"/>
        <c:axId val="150146048"/>
        <c:axId val="150164608"/>
      </c:lineChart>
      <c:dateAx>
        <c:axId val="150146048"/>
        <c:scaling>
          <c:orientation val="minMax"/>
        </c:scaling>
        <c:delete val="1"/>
        <c:axPos val="b"/>
        <c:numFmt formatCode="ge" sourceLinked="1"/>
        <c:majorTickMark val="none"/>
        <c:minorTickMark val="none"/>
        <c:tickLblPos val="none"/>
        <c:crossAx val="150164608"/>
        <c:crosses val="autoZero"/>
        <c:auto val="1"/>
        <c:lblOffset val="100"/>
        <c:baseTimeUnit val="years"/>
      </c:dateAx>
      <c:valAx>
        <c:axId val="150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6.46</c:v>
                </c:pt>
                <c:pt idx="1">
                  <c:v>5.86</c:v>
                </c:pt>
                <c:pt idx="2">
                  <c:v>5.64</c:v>
                </c:pt>
                <c:pt idx="3">
                  <c:v>5.95</c:v>
                </c:pt>
                <c:pt idx="4">
                  <c:v>6.64</c:v>
                </c:pt>
              </c:numCache>
            </c:numRef>
          </c:val>
          <c:extLst>
            <c:ext xmlns:c16="http://schemas.microsoft.com/office/drawing/2014/chart" uri="{C3380CC4-5D6E-409C-BE32-E72D297353CC}">
              <c16:uniqueId val="{00000000-6F79-4C7B-A741-956FE44DE242}"/>
            </c:ext>
          </c:extLst>
        </c:ser>
        <c:dLbls>
          <c:showLegendKey val="0"/>
          <c:showVal val="0"/>
          <c:showCatName val="0"/>
          <c:showSerName val="0"/>
          <c:showPercent val="0"/>
          <c:showBubbleSize val="0"/>
        </c:dLbls>
        <c:gapWidth val="150"/>
        <c:axId val="150182528"/>
        <c:axId val="15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6F79-4C7B-A741-956FE44DE242}"/>
            </c:ext>
          </c:extLst>
        </c:ser>
        <c:dLbls>
          <c:showLegendKey val="0"/>
          <c:showVal val="0"/>
          <c:showCatName val="0"/>
          <c:showSerName val="0"/>
          <c:showPercent val="0"/>
          <c:showBubbleSize val="0"/>
        </c:dLbls>
        <c:marker val="1"/>
        <c:smooth val="0"/>
        <c:axId val="150182528"/>
        <c:axId val="150192896"/>
      </c:lineChart>
      <c:dateAx>
        <c:axId val="150182528"/>
        <c:scaling>
          <c:orientation val="minMax"/>
        </c:scaling>
        <c:delete val="1"/>
        <c:axPos val="b"/>
        <c:numFmt formatCode="ge" sourceLinked="1"/>
        <c:majorTickMark val="none"/>
        <c:minorTickMark val="none"/>
        <c:tickLblPos val="none"/>
        <c:crossAx val="150192896"/>
        <c:crosses val="autoZero"/>
        <c:auto val="1"/>
        <c:lblOffset val="100"/>
        <c:baseTimeUnit val="years"/>
      </c:dateAx>
      <c:valAx>
        <c:axId val="15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585.36</c:v>
                </c:pt>
                <c:pt idx="1">
                  <c:v>644.27</c:v>
                </c:pt>
                <c:pt idx="2">
                  <c:v>703.18</c:v>
                </c:pt>
                <c:pt idx="3">
                  <c:v>656.22</c:v>
                </c:pt>
                <c:pt idx="4">
                  <c:v>624.83000000000004</c:v>
                </c:pt>
              </c:numCache>
            </c:numRef>
          </c:val>
          <c:extLst>
            <c:ext xmlns:c16="http://schemas.microsoft.com/office/drawing/2014/chart" uri="{C3380CC4-5D6E-409C-BE32-E72D297353CC}">
              <c16:uniqueId val="{00000000-D477-4161-8FB4-9131E7991EA2}"/>
            </c:ext>
          </c:extLst>
        </c:ser>
        <c:dLbls>
          <c:showLegendKey val="0"/>
          <c:showVal val="0"/>
          <c:showCatName val="0"/>
          <c:showSerName val="0"/>
          <c:showPercent val="0"/>
          <c:showBubbleSize val="0"/>
        </c:dLbls>
        <c:gapWidth val="150"/>
        <c:axId val="150370944"/>
        <c:axId val="150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D477-4161-8FB4-9131E7991EA2}"/>
            </c:ext>
          </c:extLst>
        </c:ser>
        <c:dLbls>
          <c:showLegendKey val="0"/>
          <c:showVal val="0"/>
          <c:showCatName val="0"/>
          <c:showSerName val="0"/>
          <c:showPercent val="0"/>
          <c:showBubbleSize val="0"/>
        </c:dLbls>
        <c:marker val="1"/>
        <c:smooth val="0"/>
        <c:axId val="150370944"/>
        <c:axId val="150381312"/>
      </c:lineChart>
      <c:dateAx>
        <c:axId val="150370944"/>
        <c:scaling>
          <c:orientation val="minMax"/>
        </c:scaling>
        <c:delete val="1"/>
        <c:axPos val="b"/>
        <c:numFmt formatCode="ge" sourceLinked="1"/>
        <c:majorTickMark val="none"/>
        <c:minorTickMark val="none"/>
        <c:tickLblPos val="none"/>
        <c:crossAx val="150381312"/>
        <c:crosses val="autoZero"/>
        <c:auto val="1"/>
        <c:lblOffset val="100"/>
        <c:baseTimeUnit val="years"/>
      </c:dateAx>
      <c:valAx>
        <c:axId val="150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52" zoomScaleNormal="100" workbookViewId="0">
      <selection activeCell="CB71" sqref="CB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小菅村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739</v>
      </c>
      <c r="AM8" s="64"/>
      <c r="AN8" s="64"/>
      <c r="AO8" s="64"/>
      <c r="AP8" s="64"/>
      <c r="AQ8" s="64"/>
      <c r="AR8" s="64"/>
      <c r="AS8" s="64"/>
      <c r="AT8" s="63">
        <f>データ!S6</f>
        <v>52.78</v>
      </c>
      <c r="AU8" s="63"/>
      <c r="AV8" s="63"/>
      <c r="AW8" s="63"/>
      <c r="AX8" s="63"/>
      <c r="AY8" s="63"/>
      <c r="AZ8" s="63"/>
      <c r="BA8" s="63"/>
      <c r="BB8" s="63">
        <f>データ!T6</f>
        <v>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93.13</v>
      </c>
      <c r="Q10" s="63"/>
      <c r="R10" s="63"/>
      <c r="S10" s="63"/>
      <c r="T10" s="63"/>
      <c r="U10" s="63"/>
      <c r="V10" s="63"/>
      <c r="W10" s="63">
        <f>データ!P6</f>
        <v>100</v>
      </c>
      <c r="X10" s="63"/>
      <c r="Y10" s="63"/>
      <c r="Z10" s="63"/>
      <c r="AA10" s="63"/>
      <c r="AB10" s="63"/>
      <c r="AC10" s="63"/>
      <c r="AD10" s="64">
        <f>データ!Q6</f>
        <v>2520</v>
      </c>
      <c r="AE10" s="64"/>
      <c r="AF10" s="64"/>
      <c r="AG10" s="64"/>
      <c r="AH10" s="64"/>
      <c r="AI10" s="64"/>
      <c r="AJ10" s="64"/>
      <c r="AK10" s="2"/>
      <c r="AL10" s="64">
        <f>データ!U6</f>
        <v>678</v>
      </c>
      <c r="AM10" s="64"/>
      <c r="AN10" s="64"/>
      <c r="AO10" s="64"/>
      <c r="AP10" s="64"/>
      <c r="AQ10" s="64"/>
      <c r="AR10" s="64"/>
      <c r="AS10" s="64"/>
      <c r="AT10" s="63">
        <f>データ!V6</f>
        <v>0.45</v>
      </c>
      <c r="AU10" s="63"/>
      <c r="AV10" s="63"/>
      <c r="AW10" s="63"/>
      <c r="AX10" s="63"/>
      <c r="AY10" s="63"/>
      <c r="AZ10" s="63"/>
      <c r="BA10" s="63"/>
      <c r="BB10" s="63">
        <f>データ!W6</f>
        <v>1506.67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194425</v>
      </c>
      <c r="D6" s="31">
        <f t="shared" si="3"/>
        <v>47</v>
      </c>
      <c r="E6" s="31">
        <f t="shared" si="3"/>
        <v>17</v>
      </c>
      <c r="F6" s="31">
        <f t="shared" si="3"/>
        <v>4</v>
      </c>
      <c r="G6" s="31">
        <f t="shared" si="3"/>
        <v>0</v>
      </c>
      <c r="H6" s="31" t="str">
        <f t="shared" si="3"/>
        <v>山梨県　小菅村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93.13</v>
      </c>
      <c r="P6" s="32">
        <f t="shared" si="3"/>
        <v>100</v>
      </c>
      <c r="Q6" s="32">
        <f t="shared" si="3"/>
        <v>2520</v>
      </c>
      <c r="R6" s="32">
        <f t="shared" si="3"/>
        <v>739</v>
      </c>
      <c r="S6" s="32">
        <f t="shared" si="3"/>
        <v>52.78</v>
      </c>
      <c r="T6" s="32">
        <f t="shared" si="3"/>
        <v>14</v>
      </c>
      <c r="U6" s="32">
        <f t="shared" si="3"/>
        <v>678</v>
      </c>
      <c r="V6" s="32">
        <f t="shared" si="3"/>
        <v>0.45</v>
      </c>
      <c r="W6" s="32">
        <f t="shared" si="3"/>
        <v>1506.67</v>
      </c>
      <c r="X6" s="33">
        <f>IF(X7="",NA(),X7)</f>
        <v>49.64</v>
      </c>
      <c r="Y6" s="33">
        <f t="shared" ref="Y6:AG6" si="4">IF(Y7="",NA(),Y7)</f>
        <v>49</v>
      </c>
      <c r="Z6" s="33">
        <f t="shared" si="4"/>
        <v>48.28</v>
      </c>
      <c r="AA6" s="33">
        <f t="shared" si="4"/>
        <v>45.71</v>
      </c>
      <c r="AB6" s="33">
        <f t="shared" si="4"/>
        <v>39.1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859.96</v>
      </c>
      <c r="BF6" s="33">
        <f t="shared" ref="BF6:BN6" si="7">IF(BF7="",NA(),BF7)</f>
        <v>808.04</v>
      </c>
      <c r="BG6" s="33">
        <f t="shared" si="7"/>
        <v>704.81</v>
      </c>
      <c r="BH6" s="33">
        <f t="shared" si="7"/>
        <v>599.09</v>
      </c>
      <c r="BI6" s="33">
        <f t="shared" si="7"/>
        <v>5249.75</v>
      </c>
      <c r="BJ6" s="33">
        <f t="shared" si="7"/>
        <v>1764.87</v>
      </c>
      <c r="BK6" s="33">
        <f t="shared" si="7"/>
        <v>1622.51</v>
      </c>
      <c r="BL6" s="33">
        <f t="shared" si="7"/>
        <v>1569.13</v>
      </c>
      <c r="BM6" s="33">
        <f t="shared" si="7"/>
        <v>1436</v>
      </c>
      <c r="BN6" s="33">
        <f t="shared" si="7"/>
        <v>1434.89</v>
      </c>
      <c r="BO6" s="32" t="str">
        <f>IF(BO7="","",IF(BO7="-","【-】","【"&amp;SUBSTITUTE(TEXT(BO7,"#,##0.00"),"-","△")&amp;"】"))</f>
        <v>【1,457.06】</v>
      </c>
      <c r="BP6" s="33">
        <f>IF(BP7="",NA(),BP7)</f>
        <v>6.46</v>
      </c>
      <c r="BQ6" s="33">
        <f t="shared" ref="BQ6:BY6" si="8">IF(BQ7="",NA(),BQ7)</f>
        <v>5.86</v>
      </c>
      <c r="BR6" s="33">
        <f t="shared" si="8"/>
        <v>5.64</v>
      </c>
      <c r="BS6" s="33">
        <f t="shared" si="8"/>
        <v>5.95</v>
      </c>
      <c r="BT6" s="33">
        <f t="shared" si="8"/>
        <v>6.64</v>
      </c>
      <c r="BU6" s="33">
        <f t="shared" si="8"/>
        <v>60.75</v>
      </c>
      <c r="BV6" s="33">
        <f t="shared" si="8"/>
        <v>62.83</v>
      </c>
      <c r="BW6" s="33">
        <f t="shared" si="8"/>
        <v>64.63</v>
      </c>
      <c r="BX6" s="33">
        <f t="shared" si="8"/>
        <v>66.56</v>
      </c>
      <c r="BY6" s="33">
        <f t="shared" si="8"/>
        <v>66.22</v>
      </c>
      <c r="BZ6" s="32" t="str">
        <f>IF(BZ7="","",IF(BZ7="-","【-】","【"&amp;SUBSTITUTE(TEXT(BZ7,"#,##0.00"),"-","△")&amp;"】"))</f>
        <v>【64.73】</v>
      </c>
      <c r="CA6" s="33">
        <f>IF(CA7="",NA(),CA7)</f>
        <v>585.36</v>
      </c>
      <c r="CB6" s="33">
        <f t="shared" ref="CB6:CJ6" si="9">IF(CB7="",NA(),CB7)</f>
        <v>644.27</v>
      </c>
      <c r="CC6" s="33">
        <f t="shared" si="9"/>
        <v>703.18</v>
      </c>
      <c r="CD6" s="33">
        <f t="shared" si="9"/>
        <v>656.22</v>
      </c>
      <c r="CE6" s="33">
        <f t="shared" si="9"/>
        <v>624.83000000000004</v>
      </c>
      <c r="CF6" s="33">
        <f t="shared" si="9"/>
        <v>256</v>
      </c>
      <c r="CG6" s="33">
        <f t="shared" si="9"/>
        <v>250.43</v>
      </c>
      <c r="CH6" s="33">
        <f t="shared" si="9"/>
        <v>245.75</v>
      </c>
      <c r="CI6" s="33">
        <f t="shared" si="9"/>
        <v>244.29</v>
      </c>
      <c r="CJ6" s="33">
        <f t="shared" si="9"/>
        <v>246.72</v>
      </c>
      <c r="CK6" s="32" t="str">
        <f>IF(CK7="","",IF(CK7="-","【-】","【"&amp;SUBSTITUTE(TEXT(CK7,"#,##0.00"),"-","△")&amp;"】"))</f>
        <v>【250.25】</v>
      </c>
      <c r="CL6" s="33">
        <f>IF(CL7="",NA(),CL7)</f>
        <v>51.1</v>
      </c>
      <c r="CM6" s="33">
        <f t="shared" ref="CM6:CU6" si="10">IF(CM7="",NA(),CM7)</f>
        <v>47.97</v>
      </c>
      <c r="CN6" s="33">
        <f t="shared" si="10"/>
        <v>44.7</v>
      </c>
      <c r="CO6" s="33">
        <f t="shared" si="10"/>
        <v>44.84</v>
      </c>
      <c r="CP6" s="33">
        <f t="shared" si="10"/>
        <v>41.71</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194425</v>
      </c>
      <c r="D7" s="35">
        <v>47</v>
      </c>
      <c r="E7" s="35">
        <v>17</v>
      </c>
      <c r="F7" s="35">
        <v>4</v>
      </c>
      <c r="G7" s="35">
        <v>0</v>
      </c>
      <c r="H7" s="35" t="s">
        <v>96</v>
      </c>
      <c r="I7" s="35" t="s">
        <v>97</v>
      </c>
      <c r="J7" s="35" t="s">
        <v>98</v>
      </c>
      <c r="K7" s="35" t="s">
        <v>99</v>
      </c>
      <c r="L7" s="35" t="s">
        <v>100</v>
      </c>
      <c r="M7" s="36" t="s">
        <v>101</v>
      </c>
      <c r="N7" s="36" t="s">
        <v>102</v>
      </c>
      <c r="O7" s="36">
        <v>93.13</v>
      </c>
      <c r="P7" s="36">
        <v>100</v>
      </c>
      <c r="Q7" s="36">
        <v>2520</v>
      </c>
      <c r="R7" s="36">
        <v>739</v>
      </c>
      <c r="S7" s="36">
        <v>52.78</v>
      </c>
      <c r="T7" s="36">
        <v>14</v>
      </c>
      <c r="U7" s="36">
        <v>678</v>
      </c>
      <c r="V7" s="36">
        <v>0.45</v>
      </c>
      <c r="W7" s="36">
        <v>1506.67</v>
      </c>
      <c r="X7" s="36">
        <v>49.64</v>
      </c>
      <c r="Y7" s="36">
        <v>49</v>
      </c>
      <c r="Z7" s="36">
        <v>48.28</v>
      </c>
      <c r="AA7" s="36">
        <v>45.71</v>
      </c>
      <c r="AB7" s="36">
        <v>39.1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859.96</v>
      </c>
      <c r="BF7" s="36">
        <v>808.04</v>
      </c>
      <c r="BG7" s="36">
        <v>704.81</v>
      </c>
      <c r="BH7" s="36">
        <v>599.09</v>
      </c>
      <c r="BI7" s="36">
        <v>5249.75</v>
      </c>
      <c r="BJ7" s="36">
        <v>1764.87</v>
      </c>
      <c r="BK7" s="36">
        <v>1622.51</v>
      </c>
      <c r="BL7" s="36">
        <v>1569.13</v>
      </c>
      <c r="BM7" s="36">
        <v>1436</v>
      </c>
      <c r="BN7" s="36">
        <v>1434.89</v>
      </c>
      <c r="BO7" s="36">
        <v>1457.06</v>
      </c>
      <c r="BP7" s="36">
        <v>6.46</v>
      </c>
      <c r="BQ7" s="36">
        <v>5.86</v>
      </c>
      <c r="BR7" s="36">
        <v>5.64</v>
      </c>
      <c r="BS7" s="36">
        <v>5.95</v>
      </c>
      <c r="BT7" s="36">
        <v>6.64</v>
      </c>
      <c r="BU7" s="36">
        <v>60.75</v>
      </c>
      <c r="BV7" s="36">
        <v>62.83</v>
      </c>
      <c r="BW7" s="36">
        <v>64.63</v>
      </c>
      <c r="BX7" s="36">
        <v>66.56</v>
      </c>
      <c r="BY7" s="36">
        <v>66.22</v>
      </c>
      <c r="BZ7" s="36">
        <v>64.73</v>
      </c>
      <c r="CA7" s="36">
        <v>585.36</v>
      </c>
      <c r="CB7" s="36">
        <v>644.27</v>
      </c>
      <c r="CC7" s="36">
        <v>703.18</v>
      </c>
      <c r="CD7" s="36">
        <v>656.22</v>
      </c>
      <c r="CE7" s="36">
        <v>624.83000000000004</v>
      </c>
      <c r="CF7" s="36">
        <v>256</v>
      </c>
      <c r="CG7" s="36">
        <v>250.43</v>
      </c>
      <c r="CH7" s="36">
        <v>245.75</v>
      </c>
      <c r="CI7" s="36">
        <v>244.29</v>
      </c>
      <c r="CJ7" s="36">
        <v>246.72</v>
      </c>
      <c r="CK7" s="36">
        <v>250.25</v>
      </c>
      <c r="CL7" s="36">
        <v>51.1</v>
      </c>
      <c r="CM7" s="36">
        <v>47.97</v>
      </c>
      <c r="CN7" s="36">
        <v>44.7</v>
      </c>
      <c r="CO7" s="36">
        <v>44.84</v>
      </c>
      <c r="CP7" s="36">
        <v>41.71</v>
      </c>
      <c r="CQ7" s="36">
        <v>41.59</v>
      </c>
      <c r="CR7" s="36">
        <v>42.31</v>
      </c>
      <c r="CS7" s="36">
        <v>43.65</v>
      </c>
      <c r="CT7" s="36">
        <v>43.58</v>
      </c>
      <c r="CU7" s="36">
        <v>41.35</v>
      </c>
      <c r="CV7" s="36">
        <v>40.31</v>
      </c>
      <c r="CW7" s="36">
        <v>100</v>
      </c>
      <c r="CX7" s="36">
        <v>100</v>
      </c>
      <c r="CY7" s="36">
        <v>100</v>
      </c>
      <c r="CZ7" s="36">
        <v>100</v>
      </c>
      <c r="DA7" s="36">
        <v>100</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0012</cp:lastModifiedBy>
  <cp:lastPrinted>2017-02-10T08:11:46Z</cp:lastPrinted>
  <dcterms:created xsi:type="dcterms:W3CDTF">2017-02-08T03:00:56Z</dcterms:created>
  <dcterms:modified xsi:type="dcterms:W3CDTF">2017-02-10T08:11:47Z</dcterms:modified>
  <cp:category/>
</cp:coreProperties>
</file>