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AQ8" i="4" s="1"/>
  <c r="Q6" i="5"/>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I8"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<sst xmlns="http://schemas.openxmlformats.org/spreadsheetml/2006/main" count="218" uniqueCount="108">
  <si>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</si>
  <si>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</si>
  <si>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</si>
  <si>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</si>
  <si>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</si>
  <si>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</si>
  <si>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</si>
  <si>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</si>
  <si>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</si>
  <si>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</si>
  <si>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</si>
  <si>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</si>
  <si>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</si>
  <si>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</si>
  <si>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</si>
  <si>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</si>
  <si>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</si>
  <si>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</si>
  <si>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</si>
  <si>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</si>
  <si>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</si>
  <si>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</si>
  <si>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</si>
  <si>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</si>
  <si>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</si>
  <si>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</si>
  <si>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</si>
  <si>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</si>
  <si>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</si>
  <si>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</si>
  <si>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</si>
  <si>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</si>
  <si>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</si>
  <si>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</si>
  <si>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</si>
  <si>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</si>
  <si>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</si>
  <si>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</si>
  <si>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</si>
  <si>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</si>
  <si>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</si>
  <si>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</si>
  <si>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</si>
  <si>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</si>
  <si>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</si>
  <si>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</si>
  <si>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</si>
  <si>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</si>
  <si>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</si>
  <si>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</si>
  <si>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</si>
  <si>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</si>
  <si>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</si>
  <si>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</si>
  <si>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</si>
  <si>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</si>
  <si>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</si>
  <si>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</si>
  <si>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</si>
  <si>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</si>
  <si>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</si>
  <si>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</si>
  <si>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</si>
  <si>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</si>
  <si>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</si>
  <si>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</si>
  <si>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</si>
  <si>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</si>
  <si>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</si>
  <si>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</si>
  <si>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</si>
  <si>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</si>
  <si>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</si>
  <si>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</si>
  <si>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</si>
  <si>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</si>
  <si>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</si>
  <si>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</si>
  <si>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</si>
  <si>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</si>
  <si>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</si>
  <si>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</si>
  <si>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</si>
  <si>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</si>
  <si>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</si>
  <si>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</si>
  <si>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</si>
  <si>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</si>
  <si>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</si>
  <si>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</si>
  <si>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</si>
  <si>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</si>
  <si>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</si>
  <si>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富士河口湖町</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</si>
  <si>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</si>
  <si>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</si>
  <si>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</si>
  <si>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</si>
  <si>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</si>
  <si>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</si>
  <si>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</si>
  <si>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</si>
  <si>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</si>
  <si>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</si>
  <si>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</si>
  <si>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簡易水道事業は地区により経営状況に差があり総体的にデータを捉える当該分析表からは詳細な問題点は見えてこない。実際は、町村合併を経て１０年が過ぎるが地域間の格差が大きく未だ水道料金の統一が実現していない。特に小規模地区の水道事業経営は、住民の減少と施設老朽化がすすみ年々厳しさが増している。今後、料金統一も含めたなかで料金改定を実施する必要が</t>
    </r>
    <r>
      <rPr>
        <sz val="11"/>
        <rFont val="ＭＳ ゴシック"/>
        <family val="3"/>
        <charset val="128"/>
      </rPr>
      <t>ある。</t>
    </r>
    <rPh sb="0" eb="2">
      <t>カンイ</t>
    </rPh>
    <rPh sb="2" eb="4">
      <t>スイドウ</t>
    </rPh>
    <rPh sb="4" eb="6">
      <t>ジギョウ</t>
    </rPh>
    <rPh sb="7" eb="9">
      <t>チク</t>
    </rPh>
    <rPh sb="12" eb="14">
      <t>ケイエイ</t>
    </rPh>
    <rPh sb="14" eb="16">
      <t>ジョウキョウ</t>
    </rPh>
    <rPh sb="17" eb="18">
      <t>サ</t>
    </rPh>
    <rPh sb="21" eb="24">
      <t>ソウタイテキ</t>
    </rPh>
    <rPh sb="29" eb="30">
      <t>トラ</t>
    </rPh>
    <rPh sb="32" eb="34">
      <t>トウガイ</t>
    </rPh>
    <rPh sb="34" eb="36">
      <t>ブンセキ</t>
    </rPh>
    <rPh sb="36" eb="37">
      <t>ヒョウ</t>
    </rPh>
    <rPh sb="40" eb="42">
      <t>ショウサイ</t>
    </rPh>
    <rPh sb="43" eb="46">
      <t>モンダイテン</t>
    </rPh>
    <rPh sb="47" eb="48">
      <t>ミ</t>
    </rPh>
    <rPh sb="54" eb="56">
      <t>ジッサイ</t>
    </rPh>
    <rPh sb="58" eb="60">
      <t>チョウソン</t>
    </rPh>
    <rPh sb="60" eb="62">
      <t>ガッペイ</t>
    </rPh>
    <rPh sb="63" eb="64">
      <t>ヘ</t>
    </rPh>
    <rPh sb="67" eb="68">
      <t>ネン</t>
    </rPh>
    <rPh sb="69" eb="70">
      <t>ス</t>
    </rPh>
    <rPh sb="73" eb="76">
      <t>チイキカン</t>
    </rPh>
    <rPh sb="77" eb="79">
      <t>カクサ</t>
    </rPh>
    <rPh sb="80" eb="81">
      <t>オオ</t>
    </rPh>
    <rPh sb="83" eb="84">
      <t>イマ</t>
    </rPh>
    <rPh sb="85" eb="87">
      <t>スイドウ</t>
    </rPh>
    <rPh sb="87" eb="89">
      <t>リョウキン</t>
    </rPh>
    <rPh sb="90" eb="92">
      <t>トウイツ</t>
    </rPh>
    <rPh sb="93" eb="95">
      <t>ジツゲン</t>
    </rPh>
    <rPh sb="101" eb="102">
      <t>トク</t>
    </rPh>
    <rPh sb="103" eb="106">
      <t>ショウキボ</t>
    </rPh>
    <rPh sb="106" eb="108">
      <t>チク</t>
    </rPh>
    <rPh sb="109" eb="111">
      <t>スイドウ</t>
    </rPh>
    <rPh sb="111" eb="113">
      <t>ジギョウ</t>
    </rPh>
    <rPh sb="113" eb="115">
      <t>ケイエイ</t>
    </rPh>
    <rPh sb="117" eb="119">
      <t>ジュウミン</t>
    </rPh>
    <rPh sb="120" eb="122">
      <t>ゲンショウ</t>
    </rPh>
    <rPh sb="123" eb="125">
      <t>シセツ</t>
    </rPh>
    <rPh sb="125" eb="128">
      <t>ロウキュウカ</t>
    </rPh>
    <rPh sb="134" eb="135">
      <t>キビ</t>
    </rPh>
    <rPh sb="138" eb="139">
      <t>マ</t>
    </rPh>
    <rPh sb="144" eb="146">
      <t>コンゴ</t>
    </rPh>
    <rPh sb="147" eb="149">
      <t>リョウキン</t>
    </rPh>
    <rPh sb="149" eb="151">
      <t>トウイツ</t>
    </rPh>
    <rPh sb="152" eb="153">
      <t>フク</t>
    </rPh>
    <rPh sb="158" eb="160">
      <t>リョウキン</t>
    </rPh>
    <rPh sb="160" eb="162">
      <t>カイテイ</t>
    </rPh>
    <rPh sb="163" eb="165">
      <t>ジッシ</t>
    </rPh>
    <rPh sb="167" eb="169">
      <t>ヒツヨウ</t>
    </rPh>
    <phoneticPr fontId="4"/>
  </si>
  <si>
    <r>
      <t>平成２２年度に作成した富士河口湖町地域水道ビジョンに基づき国の交付金と起債を財源に管路の耐震</t>
    </r>
    <r>
      <rPr>
        <sz val="11"/>
        <rFont val="ＭＳ ゴシック"/>
        <family val="3"/>
        <charset val="128"/>
      </rPr>
      <t>化</t>
    </r>
    <r>
      <rPr>
        <sz val="11"/>
        <color theme="1"/>
        <rFont val="ＭＳ ゴシック"/>
        <family val="3"/>
        <charset val="128"/>
      </rPr>
      <t>をすすめており、有収率を向上させている。引き続き財源を確保しながら老朽施設の更新を推進する。</t>
    </r>
    <rPh sb="29" eb="30">
      <t>クニ</t>
    </rPh>
    <rPh sb="31" eb="34">
      <t>コウフキン</t>
    </rPh>
    <rPh sb="35" eb="37">
      <t>キサイ</t>
    </rPh>
    <rPh sb="38" eb="40">
      <t>ザイゲン</t>
    </rPh>
    <rPh sb="46" eb="47">
      <t>カ</t>
    </rPh>
    <rPh sb="55" eb="56">
      <t>ユウ</t>
    </rPh>
    <rPh sb="56" eb="57">
      <t>シュウ</t>
    </rPh>
    <rPh sb="57" eb="58">
      <t>リツ</t>
    </rPh>
    <rPh sb="59" eb="61">
      <t>コウジョウ</t>
    </rPh>
    <rPh sb="67" eb="68">
      <t>ヒ</t>
    </rPh>
    <rPh sb="69" eb="70">
      <t>ツヅ</t>
    </rPh>
    <rPh sb="71" eb="73">
      <t>ザイゲン</t>
    </rPh>
    <rPh sb="74" eb="76">
      <t>カクホ</t>
    </rPh>
    <rPh sb="80" eb="82">
      <t>ロウキュウ</t>
    </rPh>
    <rPh sb="82" eb="84">
      <t>シセツ</t>
    </rPh>
    <rPh sb="85" eb="87">
      <t>コウシン</t>
    </rPh>
    <rPh sb="88" eb="90">
      <t>スイシン</t>
    </rPh>
    <phoneticPr fontId="4"/>
  </si>
  <si>
    <r>
      <t>簡水事業については一般会計より地方債償還分等への繰入がされており、今後、運営費用確保に一般会計繰入金への依存度が高まることが予測されるため、早急に料金改定等の立て直し策を検討し、健全運営を目指</t>
    </r>
    <r>
      <rPr>
        <sz val="11"/>
        <rFont val="ＭＳ ゴシック"/>
        <family val="3"/>
        <charset val="128"/>
      </rPr>
      <t>す。</t>
    </r>
    <rPh sb="0" eb="1">
      <t>カン</t>
    </rPh>
    <rPh sb="1" eb="2">
      <t>スイ</t>
    </rPh>
    <rPh sb="2" eb="4">
      <t>ジギョウ</t>
    </rPh>
    <rPh sb="9" eb="11">
      <t>イッパン</t>
    </rPh>
    <rPh sb="11" eb="13">
      <t>カイケイ</t>
    </rPh>
    <rPh sb="15" eb="18">
      <t>チホウサイ</t>
    </rPh>
    <rPh sb="18" eb="20">
      <t>ショウカン</t>
    </rPh>
    <rPh sb="20" eb="21">
      <t>ブン</t>
    </rPh>
    <rPh sb="21" eb="22">
      <t>トウ</t>
    </rPh>
    <rPh sb="24" eb="26">
      <t>クリイレ</t>
    </rPh>
    <rPh sb="33" eb="35">
      <t>コンゴ</t>
    </rPh>
    <rPh sb="36" eb="38">
      <t>ウンエイ</t>
    </rPh>
    <rPh sb="38" eb="40">
      <t>ヒヨウ</t>
    </rPh>
    <rPh sb="40" eb="42">
      <t>カクホ</t>
    </rPh>
    <rPh sb="43" eb="45">
      <t>イッパン</t>
    </rPh>
    <rPh sb="45" eb="47">
      <t>カイケイ</t>
    </rPh>
    <rPh sb="47" eb="49">
      <t>クリイレ</t>
    </rPh>
    <rPh sb="49" eb="50">
      <t>キン</t>
    </rPh>
    <rPh sb="52" eb="54">
      <t>イゾン</t>
    </rPh>
    <rPh sb="54" eb="55">
      <t>ド</t>
    </rPh>
    <rPh sb="56" eb="57">
      <t>タカ</t>
    </rPh>
    <rPh sb="62" eb="64">
      <t>ヨソク</t>
    </rPh>
    <rPh sb="70" eb="72">
      <t>ソウキュウ</t>
    </rPh>
    <rPh sb="73" eb="75">
      <t>リョウキン</t>
    </rPh>
    <rPh sb="75" eb="77">
      <t>カイテイ</t>
    </rPh>
    <rPh sb="77" eb="78">
      <t>トウ</t>
    </rPh>
    <rPh sb="79" eb="80">
      <t>タ</t>
    </rPh>
    <rPh sb="81" eb="82">
      <t>ナオ</t>
    </rPh>
    <rPh sb="83" eb="84">
      <t>サク</t>
    </rPh>
    <rPh sb="85" eb="87">
      <t>ケントウ</t>
    </rPh>
    <rPh sb="89" eb="91">
      <t>ケンゼン</t>
    </rPh>
    <rPh sb="91" eb="93">
      <t>ウンエイ</t>
    </rPh>
    <rPh sb="94" eb="96">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</si>
</sst>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2.25</c:v>
                </c:pt>
                <c:pt idx="1">
                  <c:v>1.19</c:v>
                </c:pt>
                <c:pt idx="2">
                  <c:v>2.25</c:v>
                </c:pt>
                <c:pt idx="3">
                  <c:v>1.83</c:v>
                </c:pt>
                <c:pt idx="4">
                  <c:v>0.5</c:v>
                </c:pt>
              </c:numCache>
            </c:numRef>
          </c:val>
        </c:ser>
        <c:dLbls>
          <c:showLegendKey val="0"/>
          <c:showVal val="0"/>
          <c:showCatName val="0"/>
          <c:showSerName val="0"/>
          <c:showPercent val="0"/>
          <c:showBubbleSize val="0"/>
        </c:dLbls>
        <c:gapWidth val="150"/>
        <c:axId val="88827008"/>
        <c:axId val="9308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88827008"/>
        <c:axId val="93083136"/>
      </c:lineChart>
      <c:dateAx>
        <c:axId val="88827008"/>
        <c:scaling>
          <c:orientation val="minMax"/>
        </c:scaling>
        <c:delete val="1"/>
        <c:axPos val="b"/>
        <c:numFmt formatCode="ge" sourceLinked="1"/>
        <c:majorTickMark val="none"/>
        <c:minorTickMark val="none"/>
        <c:tickLblPos val="none"/>
        <c:crossAx val="93083136"/>
        <c:crosses val="autoZero"/>
        <c:auto val="1"/>
        <c:lblOffset val="100"/>
        <c:baseTimeUnit val="years"/>
      </c:dateAx>
      <c:valAx>
        <c:axId val="9308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2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69.11</c:v>
                </c:pt>
                <c:pt idx="1">
                  <c:v>58.3</c:v>
                </c:pt>
                <c:pt idx="2">
                  <c:v>57.06</c:v>
                </c:pt>
                <c:pt idx="3">
                  <c:v>56.43</c:v>
                </c:pt>
                <c:pt idx="4">
                  <c:v>55.92</c:v>
                </c:pt>
              </c:numCache>
            </c:numRef>
          </c:val>
        </c:ser>
        <c:dLbls>
          <c:showLegendKey val="0"/>
          <c:showVal val="0"/>
          <c:showCatName val="0"/>
          <c:showSerName val="0"/>
          <c:showPercent val="0"/>
          <c:showBubbleSize val="0"/>
        </c:dLbls>
        <c:gapWidth val="150"/>
        <c:axId val="94259456"/>
        <c:axId val="9428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94259456"/>
        <c:axId val="94286208"/>
      </c:lineChart>
      <c:dateAx>
        <c:axId val="94259456"/>
        <c:scaling>
          <c:orientation val="minMax"/>
        </c:scaling>
        <c:delete val="1"/>
        <c:axPos val="b"/>
        <c:numFmt formatCode="ge" sourceLinked="1"/>
        <c:majorTickMark val="none"/>
        <c:minorTickMark val="none"/>
        <c:tickLblPos val="none"/>
        <c:crossAx val="94286208"/>
        <c:crosses val="autoZero"/>
        <c:auto val="1"/>
        <c:lblOffset val="100"/>
        <c:baseTimeUnit val="years"/>
      </c:dateAx>
      <c:valAx>
        <c:axId val="9428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5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57.88</c:v>
                </c:pt>
                <c:pt idx="1">
                  <c:v>67.39</c:v>
                </c:pt>
                <c:pt idx="2">
                  <c:v>66.23</c:v>
                </c:pt>
                <c:pt idx="3">
                  <c:v>69.81</c:v>
                </c:pt>
                <c:pt idx="4">
                  <c:v>70.099999999999994</c:v>
                </c:pt>
              </c:numCache>
            </c:numRef>
          </c:val>
        </c:ser>
        <c:dLbls>
          <c:showLegendKey val="0"/>
          <c:showVal val="0"/>
          <c:showCatName val="0"/>
          <c:showSerName val="0"/>
          <c:showPercent val="0"/>
          <c:showBubbleSize val="0"/>
        </c:dLbls>
        <c:gapWidth val="150"/>
        <c:axId val="94316416"/>
        <c:axId val="9433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94316416"/>
        <c:axId val="94339072"/>
      </c:lineChart>
      <c:dateAx>
        <c:axId val="94316416"/>
        <c:scaling>
          <c:orientation val="minMax"/>
        </c:scaling>
        <c:delete val="1"/>
        <c:axPos val="b"/>
        <c:numFmt formatCode="ge" sourceLinked="1"/>
        <c:majorTickMark val="none"/>
        <c:minorTickMark val="none"/>
        <c:tickLblPos val="none"/>
        <c:crossAx val="94339072"/>
        <c:crosses val="autoZero"/>
        <c:auto val="1"/>
        <c:lblOffset val="100"/>
        <c:baseTimeUnit val="years"/>
      </c:dateAx>
      <c:valAx>
        <c:axId val="9433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1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86.97</c:v>
                </c:pt>
                <c:pt idx="1">
                  <c:v>107.86</c:v>
                </c:pt>
                <c:pt idx="2">
                  <c:v>87.65</c:v>
                </c:pt>
                <c:pt idx="3">
                  <c:v>88.38</c:v>
                </c:pt>
                <c:pt idx="4">
                  <c:v>85.54</c:v>
                </c:pt>
              </c:numCache>
            </c:numRef>
          </c:val>
        </c:ser>
        <c:dLbls>
          <c:showLegendKey val="0"/>
          <c:showVal val="0"/>
          <c:showCatName val="0"/>
          <c:showSerName val="0"/>
          <c:showPercent val="0"/>
          <c:showBubbleSize val="0"/>
        </c:dLbls>
        <c:gapWidth val="150"/>
        <c:axId val="103250560"/>
        <c:axId val="9181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103250560"/>
        <c:axId val="91812224"/>
      </c:lineChart>
      <c:dateAx>
        <c:axId val="103250560"/>
        <c:scaling>
          <c:orientation val="minMax"/>
        </c:scaling>
        <c:delete val="1"/>
        <c:axPos val="b"/>
        <c:numFmt formatCode="ge" sourceLinked="1"/>
        <c:majorTickMark val="none"/>
        <c:minorTickMark val="none"/>
        <c:tickLblPos val="none"/>
        <c:crossAx val="91812224"/>
        <c:crosses val="autoZero"/>
        <c:auto val="1"/>
        <c:lblOffset val="100"/>
        <c:baseTimeUnit val="years"/>
      </c:dateAx>
      <c:valAx>
        <c:axId val="9181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5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833856"/>
        <c:axId val="9183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833856"/>
        <c:axId val="91835776"/>
      </c:lineChart>
      <c:dateAx>
        <c:axId val="91833856"/>
        <c:scaling>
          <c:orientation val="minMax"/>
        </c:scaling>
        <c:delete val="1"/>
        <c:axPos val="b"/>
        <c:numFmt formatCode="ge" sourceLinked="1"/>
        <c:majorTickMark val="none"/>
        <c:minorTickMark val="none"/>
        <c:tickLblPos val="none"/>
        <c:crossAx val="91835776"/>
        <c:crosses val="autoZero"/>
        <c:auto val="1"/>
        <c:lblOffset val="100"/>
        <c:baseTimeUnit val="years"/>
      </c:dateAx>
      <c:valAx>
        <c:axId val="9183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3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849856"/>
        <c:axId val="9185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849856"/>
        <c:axId val="91851776"/>
      </c:lineChart>
      <c:dateAx>
        <c:axId val="91849856"/>
        <c:scaling>
          <c:orientation val="minMax"/>
        </c:scaling>
        <c:delete val="1"/>
        <c:axPos val="b"/>
        <c:numFmt formatCode="ge" sourceLinked="1"/>
        <c:majorTickMark val="none"/>
        <c:minorTickMark val="none"/>
        <c:tickLblPos val="none"/>
        <c:crossAx val="91851776"/>
        <c:crosses val="autoZero"/>
        <c:auto val="1"/>
        <c:lblOffset val="100"/>
        <c:baseTimeUnit val="years"/>
      </c:dateAx>
      <c:valAx>
        <c:axId val="9185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4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878144"/>
        <c:axId val="9188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878144"/>
        <c:axId val="91880064"/>
      </c:lineChart>
      <c:dateAx>
        <c:axId val="91878144"/>
        <c:scaling>
          <c:orientation val="minMax"/>
        </c:scaling>
        <c:delete val="1"/>
        <c:axPos val="b"/>
        <c:numFmt formatCode="ge" sourceLinked="1"/>
        <c:majorTickMark val="none"/>
        <c:minorTickMark val="none"/>
        <c:tickLblPos val="none"/>
        <c:crossAx val="91880064"/>
        <c:crosses val="autoZero"/>
        <c:auto val="1"/>
        <c:lblOffset val="100"/>
        <c:baseTimeUnit val="years"/>
      </c:dateAx>
      <c:valAx>
        <c:axId val="9188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7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852992"/>
        <c:axId val="9285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852992"/>
        <c:axId val="92854912"/>
      </c:lineChart>
      <c:dateAx>
        <c:axId val="92852992"/>
        <c:scaling>
          <c:orientation val="minMax"/>
        </c:scaling>
        <c:delete val="1"/>
        <c:axPos val="b"/>
        <c:numFmt formatCode="ge" sourceLinked="1"/>
        <c:majorTickMark val="none"/>
        <c:minorTickMark val="none"/>
        <c:tickLblPos val="none"/>
        <c:crossAx val="92854912"/>
        <c:crosses val="autoZero"/>
        <c:auto val="1"/>
        <c:lblOffset val="100"/>
        <c:baseTimeUnit val="years"/>
      </c:dateAx>
      <c:valAx>
        <c:axId val="9285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5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1003.12</c:v>
                </c:pt>
                <c:pt idx="1">
                  <c:v>1053.2</c:v>
                </c:pt>
                <c:pt idx="2">
                  <c:v>1209.57</c:v>
                </c:pt>
                <c:pt idx="3">
                  <c:v>1191.83</c:v>
                </c:pt>
                <c:pt idx="4">
                  <c:v>1394.67</c:v>
                </c:pt>
              </c:numCache>
            </c:numRef>
          </c:val>
        </c:ser>
        <c:dLbls>
          <c:showLegendKey val="0"/>
          <c:showVal val="0"/>
          <c:showCatName val="0"/>
          <c:showSerName val="0"/>
          <c:showPercent val="0"/>
          <c:showBubbleSize val="0"/>
        </c:dLbls>
        <c:gapWidth val="150"/>
        <c:axId val="92885376"/>
        <c:axId val="9288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92885376"/>
        <c:axId val="92887296"/>
      </c:lineChart>
      <c:dateAx>
        <c:axId val="92885376"/>
        <c:scaling>
          <c:orientation val="minMax"/>
        </c:scaling>
        <c:delete val="1"/>
        <c:axPos val="b"/>
        <c:numFmt formatCode="ge" sourceLinked="1"/>
        <c:majorTickMark val="none"/>
        <c:minorTickMark val="none"/>
        <c:tickLblPos val="none"/>
        <c:crossAx val="92887296"/>
        <c:crosses val="autoZero"/>
        <c:auto val="1"/>
        <c:lblOffset val="100"/>
        <c:baseTimeUnit val="years"/>
      </c:dateAx>
      <c:valAx>
        <c:axId val="9288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8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71.209999999999994</c:v>
                </c:pt>
                <c:pt idx="1">
                  <c:v>77.11</c:v>
                </c:pt>
                <c:pt idx="2">
                  <c:v>70.42</c:v>
                </c:pt>
                <c:pt idx="3">
                  <c:v>69.010000000000005</c:v>
                </c:pt>
                <c:pt idx="4">
                  <c:v>67.38</c:v>
                </c:pt>
              </c:numCache>
            </c:numRef>
          </c:val>
        </c:ser>
        <c:dLbls>
          <c:showLegendKey val="0"/>
          <c:showVal val="0"/>
          <c:showCatName val="0"/>
          <c:showSerName val="0"/>
          <c:showPercent val="0"/>
          <c:showBubbleSize val="0"/>
        </c:dLbls>
        <c:gapWidth val="150"/>
        <c:axId val="92901376"/>
        <c:axId val="9290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92901376"/>
        <c:axId val="92903296"/>
      </c:lineChart>
      <c:dateAx>
        <c:axId val="92901376"/>
        <c:scaling>
          <c:orientation val="minMax"/>
        </c:scaling>
        <c:delete val="1"/>
        <c:axPos val="b"/>
        <c:numFmt formatCode="ge" sourceLinked="1"/>
        <c:majorTickMark val="none"/>
        <c:minorTickMark val="none"/>
        <c:tickLblPos val="none"/>
        <c:crossAx val="92903296"/>
        <c:crosses val="autoZero"/>
        <c:auto val="1"/>
        <c:lblOffset val="100"/>
        <c:baseTimeUnit val="years"/>
      </c:dateAx>
      <c:valAx>
        <c:axId val="9290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0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91.71</c:v>
                </c:pt>
                <c:pt idx="1">
                  <c:v>84.8</c:v>
                </c:pt>
                <c:pt idx="2">
                  <c:v>92.73</c:v>
                </c:pt>
                <c:pt idx="3">
                  <c:v>95.69</c:v>
                </c:pt>
                <c:pt idx="4">
                  <c:v>95.39</c:v>
                </c:pt>
              </c:numCache>
            </c:numRef>
          </c:val>
        </c:ser>
        <c:dLbls>
          <c:showLegendKey val="0"/>
          <c:showVal val="0"/>
          <c:showCatName val="0"/>
          <c:showSerName val="0"/>
          <c:showPercent val="0"/>
          <c:showBubbleSize val="0"/>
        </c:dLbls>
        <c:gapWidth val="150"/>
        <c:axId val="92920832"/>
        <c:axId val="9424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92920832"/>
        <c:axId val="94241920"/>
      </c:lineChart>
      <c:dateAx>
        <c:axId val="92920832"/>
        <c:scaling>
          <c:orientation val="minMax"/>
        </c:scaling>
        <c:delete val="1"/>
        <c:axPos val="b"/>
        <c:numFmt formatCode="ge" sourceLinked="1"/>
        <c:majorTickMark val="none"/>
        <c:minorTickMark val="none"/>
        <c:tickLblPos val="none"/>
        <c:crossAx val="94241920"/>
        <c:crosses val="autoZero"/>
        <c:auto val="1"/>
        <c:lblOffset val="100"/>
        <c:baseTimeUnit val="years"/>
      </c:dateAx>
      <c:valAx>
        <c:axId val="9424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2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Z58"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山梨県　富士河口湖町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D2</v>
      </c>
      <c r="AA8" s="71"/>
      <c r="AB8" s="71"/>
      <c r="AC8" s="71"/>
      <c r="AD8" s="71"/>
      <c r="AE8" s="71"/>
      <c r="AF8" s="71"/>
      <c r="AG8" s="72"/>
      <c r="AH8" s="3"/>
      <c r="AI8" s="73">
        <f>データ!Q6</f>
        <v>26532</v>
      </c>
      <c r="AJ8" s="74"/>
      <c r="AK8" s="74"/>
      <c r="AL8" s="74"/>
      <c r="AM8" s="74"/>
      <c r="AN8" s="74"/>
      <c r="AO8" s="74"/>
      <c r="AP8" s="75"/>
      <c r="AQ8" s="56">
        <f>データ!R6</f>
        <v>158.4</v>
      </c>
      <c r="AR8" s="56"/>
      <c r="AS8" s="56"/>
      <c r="AT8" s="56"/>
      <c r="AU8" s="56"/>
      <c r="AV8" s="56"/>
      <c r="AW8" s="56"/>
      <c r="AX8" s="56"/>
      <c r="AY8" s="56">
        <f>データ!S6</f>
        <v>167.5</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24.76</v>
      </c>
      <c r="S10" s="56"/>
      <c r="T10" s="56"/>
      <c r="U10" s="56"/>
      <c r="V10" s="56"/>
      <c r="W10" s="56"/>
      <c r="X10" s="56"/>
      <c r="Y10" s="56"/>
      <c r="Z10" s="64">
        <f>データ!P6</f>
        <v>1050</v>
      </c>
      <c r="AA10" s="64"/>
      <c r="AB10" s="64"/>
      <c r="AC10" s="64"/>
      <c r="AD10" s="64"/>
      <c r="AE10" s="64"/>
      <c r="AF10" s="64"/>
      <c r="AG10" s="64"/>
      <c r="AH10" s="2"/>
      <c r="AI10" s="64">
        <f>データ!T6</f>
        <v>6540</v>
      </c>
      <c r="AJ10" s="64"/>
      <c r="AK10" s="64"/>
      <c r="AL10" s="64"/>
      <c r="AM10" s="64"/>
      <c r="AN10" s="64"/>
      <c r="AO10" s="64"/>
      <c r="AP10" s="64"/>
      <c r="AQ10" s="56">
        <f>データ!U6</f>
        <v>131.59</v>
      </c>
      <c r="AR10" s="56"/>
      <c r="AS10" s="56"/>
      <c r="AT10" s="56"/>
      <c r="AU10" s="56"/>
      <c r="AV10" s="56"/>
      <c r="AW10" s="56"/>
      <c r="AX10" s="56"/>
      <c r="AY10" s="56">
        <f>データ!V6</f>
        <v>49.7</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194301</v>
      </c>
      <c r="D6" s="31">
        <f t="shared" si="3"/>
        <v>47</v>
      </c>
      <c r="E6" s="31">
        <f t="shared" si="3"/>
        <v>1</v>
      </c>
      <c r="F6" s="31">
        <f t="shared" si="3"/>
        <v>0</v>
      </c>
      <c r="G6" s="31">
        <f t="shared" si="3"/>
        <v>0</v>
      </c>
      <c r="H6" s="31" t="str">
        <f t="shared" si="3"/>
        <v>山梨県　富士河口湖町</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24.76</v>
      </c>
      <c r="P6" s="32">
        <f t="shared" si="3"/>
        <v>1050</v>
      </c>
      <c r="Q6" s="32">
        <f t="shared" si="3"/>
        <v>26532</v>
      </c>
      <c r="R6" s="32">
        <f t="shared" si="3"/>
        <v>158.4</v>
      </c>
      <c r="S6" s="32">
        <f t="shared" si="3"/>
        <v>167.5</v>
      </c>
      <c r="T6" s="32">
        <f t="shared" si="3"/>
        <v>6540</v>
      </c>
      <c r="U6" s="32">
        <f t="shared" si="3"/>
        <v>131.59</v>
      </c>
      <c r="V6" s="32">
        <f t="shared" si="3"/>
        <v>49.7</v>
      </c>
      <c r="W6" s="33">
        <f>IF(W7="",NA(),W7)</f>
        <v>86.97</v>
      </c>
      <c r="X6" s="33">
        <f t="shared" ref="X6:AF6" si="4">IF(X7="",NA(),X7)</f>
        <v>107.86</v>
      </c>
      <c r="Y6" s="33">
        <f t="shared" si="4"/>
        <v>87.65</v>
      </c>
      <c r="Z6" s="33">
        <f t="shared" si="4"/>
        <v>88.38</v>
      </c>
      <c r="AA6" s="33">
        <f t="shared" si="4"/>
        <v>85.54</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1003.12</v>
      </c>
      <c r="BE6" s="33">
        <f t="shared" ref="BE6:BM6" si="7">IF(BE7="",NA(),BE7)</f>
        <v>1053.2</v>
      </c>
      <c r="BF6" s="33">
        <f t="shared" si="7"/>
        <v>1209.57</v>
      </c>
      <c r="BG6" s="33">
        <f t="shared" si="7"/>
        <v>1191.83</v>
      </c>
      <c r="BH6" s="33">
        <f t="shared" si="7"/>
        <v>1394.67</v>
      </c>
      <c r="BI6" s="33">
        <f t="shared" si="7"/>
        <v>1168.8</v>
      </c>
      <c r="BJ6" s="33">
        <f t="shared" si="7"/>
        <v>1158.82</v>
      </c>
      <c r="BK6" s="33">
        <f t="shared" si="7"/>
        <v>1167.7</v>
      </c>
      <c r="BL6" s="33">
        <f t="shared" si="7"/>
        <v>1228.58</v>
      </c>
      <c r="BM6" s="33">
        <f t="shared" si="7"/>
        <v>1280.18</v>
      </c>
      <c r="BN6" s="32" t="str">
        <f>IF(BN7="","",IF(BN7="-","【-】","【"&amp;SUBSTITUTE(TEXT(BN7,"#,##0.00"),"-","△")&amp;"】"))</f>
        <v>【1,242.90】</v>
      </c>
      <c r="BO6" s="33">
        <f>IF(BO7="",NA(),BO7)</f>
        <v>71.209999999999994</v>
      </c>
      <c r="BP6" s="33">
        <f t="shared" ref="BP6:BX6" si="8">IF(BP7="",NA(),BP7)</f>
        <v>77.11</v>
      </c>
      <c r="BQ6" s="33">
        <f t="shared" si="8"/>
        <v>70.42</v>
      </c>
      <c r="BR6" s="33">
        <f t="shared" si="8"/>
        <v>69.010000000000005</v>
      </c>
      <c r="BS6" s="33">
        <f t="shared" si="8"/>
        <v>67.38</v>
      </c>
      <c r="BT6" s="33">
        <f t="shared" si="8"/>
        <v>56.44</v>
      </c>
      <c r="BU6" s="33">
        <f t="shared" si="8"/>
        <v>55.6</v>
      </c>
      <c r="BV6" s="33">
        <f t="shared" si="8"/>
        <v>54.43</v>
      </c>
      <c r="BW6" s="33">
        <f t="shared" si="8"/>
        <v>53.81</v>
      </c>
      <c r="BX6" s="33">
        <f t="shared" si="8"/>
        <v>53.62</v>
      </c>
      <c r="BY6" s="32" t="str">
        <f>IF(BY7="","",IF(BY7="-","【-】","【"&amp;SUBSTITUTE(TEXT(BY7,"#,##0.00"),"-","△")&amp;"】"))</f>
        <v>【33.35】</v>
      </c>
      <c r="BZ6" s="33">
        <f>IF(BZ7="",NA(),BZ7)</f>
        <v>91.71</v>
      </c>
      <c r="CA6" s="33">
        <f t="shared" ref="CA6:CI6" si="9">IF(CA7="",NA(),CA7)</f>
        <v>84.8</v>
      </c>
      <c r="CB6" s="33">
        <f t="shared" si="9"/>
        <v>92.73</v>
      </c>
      <c r="CC6" s="33">
        <f t="shared" si="9"/>
        <v>95.69</v>
      </c>
      <c r="CD6" s="33">
        <f t="shared" si="9"/>
        <v>95.39</v>
      </c>
      <c r="CE6" s="33">
        <f t="shared" si="9"/>
        <v>270.7</v>
      </c>
      <c r="CF6" s="33">
        <f t="shared" si="9"/>
        <v>275.86</v>
      </c>
      <c r="CG6" s="33">
        <f t="shared" si="9"/>
        <v>279.8</v>
      </c>
      <c r="CH6" s="33">
        <f t="shared" si="9"/>
        <v>284.64999999999998</v>
      </c>
      <c r="CI6" s="33">
        <f t="shared" si="9"/>
        <v>287.7</v>
      </c>
      <c r="CJ6" s="32" t="str">
        <f>IF(CJ7="","",IF(CJ7="-","【-】","【"&amp;SUBSTITUTE(TEXT(CJ7,"#,##0.00"),"-","△")&amp;"】"))</f>
        <v>【524.69】</v>
      </c>
      <c r="CK6" s="33">
        <f>IF(CK7="",NA(),CK7)</f>
        <v>69.11</v>
      </c>
      <c r="CL6" s="33">
        <f t="shared" ref="CL6:CT6" si="10">IF(CL7="",NA(),CL7)</f>
        <v>58.3</v>
      </c>
      <c r="CM6" s="33">
        <f t="shared" si="10"/>
        <v>57.06</v>
      </c>
      <c r="CN6" s="33">
        <f t="shared" si="10"/>
        <v>56.43</v>
      </c>
      <c r="CO6" s="33">
        <f t="shared" si="10"/>
        <v>55.92</v>
      </c>
      <c r="CP6" s="33">
        <f t="shared" si="10"/>
        <v>59.84</v>
      </c>
      <c r="CQ6" s="33">
        <f t="shared" si="10"/>
        <v>60.66</v>
      </c>
      <c r="CR6" s="33">
        <f t="shared" si="10"/>
        <v>60.17</v>
      </c>
      <c r="CS6" s="33">
        <f t="shared" si="10"/>
        <v>58.96</v>
      </c>
      <c r="CT6" s="33">
        <f t="shared" si="10"/>
        <v>58.1</v>
      </c>
      <c r="CU6" s="32" t="str">
        <f>IF(CU7="","",IF(CU7="-","【-】","【"&amp;SUBSTITUTE(TEXT(CU7,"#,##0.00"),"-","△")&amp;"】"))</f>
        <v>【57.58】</v>
      </c>
      <c r="CV6" s="33">
        <f>IF(CV7="",NA(),CV7)</f>
        <v>57.88</v>
      </c>
      <c r="CW6" s="33">
        <f t="shared" ref="CW6:DE6" si="11">IF(CW7="",NA(),CW7)</f>
        <v>67.39</v>
      </c>
      <c r="CX6" s="33">
        <f t="shared" si="11"/>
        <v>66.23</v>
      </c>
      <c r="CY6" s="33">
        <f t="shared" si="11"/>
        <v>69.81</v>
      </c>
      <c r="CZ6" s="33">
        <f t="shared" si="11"/>
        <v>70.099999999999994</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2.25</v>
      </c>
      <c r="ED6" s="33">
        <f t="shared" ref="ED6:EL6" si="14">IF(ED7="",NA(),ED7)</f>
        <v>1.19</v>
      </c>
      <c r="EE6" s="33">
        <f t="shared" si="14"/>
        <v>2.25</v>
      </c>
      <c r="EF6" s="33">
        <f t="shared" si="14"/>
        <v>1.83</v>
      </c>
      <c r="EG6" s="33">
        <f t="shared" si="14"/>
        <v>0.5</v>
      </c>
      <c r="EH6" s="33">
        <f t="shared" si="14"/>
        <v>1.08</v>
      </c>
      <c r="EI6" s="33">
        <f t="shared" si="14"/>
        <v>0.69</v>
      </c>
      <c r="EJ6" s="33">
        <f t="shared" si="14"/>
        <v>0.89</v>
      </c>
      <c r="EK6" s="33">
        <f t="shared" si="14"/>
        <v>0.98</v>
      </c>
      <c r="EL6" s="33">
        <f t="shared" si="14"/>
        <v>0.76</v>
      </c>
      <c r="EM6" s="32" t="str">
        <f>IF(EM7="","",IF(EM7="-","【-】","【"&amp;SUBSTITUTE(TEXT(EM7,"#,##0.00"),"-","△")&amp;"】"))</f>
        <v>【0.71】</v>
      </c>
    </row>
    <row r="7" spans="1:143" s="34" customFormat="1">
      <c r="A7" s="26"/>
      <c r="B7" s="35">
        <v>2015</v>
      </c>
      <c r="C7" s="35">
        <v>194301</v>
      </c>
      <c r="D7" s="35">
        <v>47</v>
      </c>
      <c r="E7" s="35">
        <v>1</v>
      </c>
      <c r="F7" s="35">
        <v>0</v>
      </c>
      <c r="G7" s="35">
        <v>0</v>
      </c>
      <c r="H7" s="35" t="s">
        <v>93</v>
      </c>
      <c r="I7" s="35" t="s">
        <v>94</v>
      </c>
      <c r="J7" s="35" t="s">
        <v>95</v>
      </c>
      <c r="K7" s="35" t="s">
        <v>96</v>
      </c>
      <c r="L7" s="35" t="s">
        <v>97</v>
      </c>
      <c r="M7" s="36" t="s">
        <v>98</v>
      </c>
      <c r="N7" s="36" t="s">
        <v>99</v>
      </c>
      <c r="O7" s="36">
        <v>24.76</v>
      </c>
      <c r="P7" s="36">
        <v>1050</v>
      </c>
      <c r="Q7" s="36">
        <v>26532</v>
      </c>
      <c r="R7" s="36">
        <v>158.4</v>
      </c>
      <c r="S7" s="36">
        <v>167.5</v>
      </c>
      <c r="T7" s="36">
        <v>6540</v>
      </c>
      <c r="U7" s="36">
        <v>131.59</v>
      </c>
      <c r="V7" s="36">
        <v>49.7</v>
      </c>
      <c r="W7" s="36">
        <v>86.97</v>
      </c>
      <c r="X7" s="36">
        <v>107.86</v>
      </c>
      <c r="Y7" s="36">
        <v>87.65</v>
      </c>
      <c r="Z7" s="36">
        <v>88.38</v>
      </c>
      <c r="AA7" s="36">
        <v>85.54</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1003.12</v>
      </c>
      <c r="BE7" s="36">
        <v>1053.2</v>
      </c>
      <c r="BF7" s="36">
        <v>1209.57</v>
      </c>
      <c r="BG7" s="36">
        <v>1191.83</v>
      </c>
      <c r="BH7" s="36">
        <v>1394.67</v>
      </c>
      <c r="BI7" s="36">
        <v>1168.8</v>
      </c>
      <c r="BJ7" s="36">
        <v>1158.82</v>
      </c>
      <c r="BK7" s="36">
        <v>1167.7</v>
      </c>
      <c r="BL7" s="36">
        <v>1228.58</v>
      </c>
      <c r="BM7" s="36">
        <v>1280.18</v>
      </c>
      <c r="BN7" s="36">
        <v>1242.9000000000001</v>
      </c>
      <c r="BO7" s="36">
        <v>71.209999999999994</v>
      </c>
      <c r="BP7" s="36">
        <v>77.11</v>
      </c>
      <c r="BQ7" s="36">
        <v>70.42</v>
      </c>
      <c r="BR7" s="36">
        <v>69.010000000000005</v>
      </c>
      <c r="BS7" s="36">
        <v>67.38</v>
      </c>
      <c r="BT7" s="36">
        <v>56.44</v>
      </c>
      <c r="BU7" s="36">
        <v>55.6</v>
      </c>
      <c r="BV7" s="36">
        <v>54.43</v>
      </c>
      <c r="BW7" s="36">
        <v>53.81</v>
      </c>
      <c r="BX7" s="36">
        <v>53.62</v>
      </c>
      <c r="BY7" s="36">
        <v>33.35</v>
      </c>
      <c r="BZ7" s="36">
        <v>91.71</v>
      </c>
      <c r="CA7" s="36">
        <v>84.8</v>
      </c>
      <c r="CB7" s="36">
        <v>92.73</v>
      </c>
      <c r="CC7" s="36">
        <v>95.69</v>
      </c>
      <c r="CD7" s="36">
        <v>95.39</v>
      </c>
      <c r="CE7" s="36">
        <v>270.7</v>
      </c>
      <c r="CF7" s="36">
        <v>275.86</v>
      </c>
      <c r="CG7" s="36">
        <v>279.8</v>
      </c>
      <c r="CH7" s="36">
        <v>284.64999999999998</v>
      </c>
      <c r="CI7" s="36">
        <v>287.7</v>
      </c>
      <c r="CJ7" s="36">
        <v>524.69000000000005</v>
      </c>
      <c r="CK7" s="36">
        <v>69.11</v>
      </c>
      <c r="CL7" s="36">
        <v>58.3</v>
      </c>
      <c r="CM7" s="36">
        <v>57.06</v>
      </c>
      <c r="CN7" s="36">
        <v>56.43</v>
      </c>
      <c r="CO7" s="36">
        <v>55.92</v>
      </c>
      <c r="CP7" s="36">
        <v>59.84</v>
      </c>
      <c r="CQ7" s="36">
        <v>60.66</v>
      </c>
      <c r="CR7" s="36">
        <v>60.17</v>
      </c>
      <c r="CS7" s="36">
        <v>58.96</v>
      </c>
      <c r="CT7" s="36">
        <v>58.1</v>
      </c>
      <c r="CU7" s="36">
        <v>57.58</v>
      </c>
      <c r="CV7" s="36">
        <v>57.88</v>
      </c>
      <c r="CW7" s="36">
        <v>67.39</v>
      </c>
      <c r="CX7" s="36">
        <v>66.23</v>
      </c>
      <c r="CY7" s="36">
        <v>69.81</v>
      </c>
      <c r="CZ7" s="36">
        <v>70.099999999999994</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2.25</v>
      </c>
      <c r="ED7" s="36">
        <v>1.19</v>
      </c>
      <c r="EE7" s="36">
        <v>2.25</v>
      </c>
      <c r="EF7" s="36">
        <v>1.83</v>
      </c>
      <c r="EG7" s="36">
        <v>0.5</v>
      </c>
      <c r="EH7" s="36">
        <v>1.08</v>
      </c>
      <c r="EI7" s="36">
        <v>0.69</v>
      </c>
      <c r="EJ7" s="36">
        <v>0.89</v>
      </c>
      <c r="EK7" s="36">
        <v>0.98</v>
      </c>
      <c r="EL7" s="36">
        <v>0.76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2017-02-08T23:38:20Z</cp:lastPrinted>
  <dcterms:created xsi:type="dcterms:W3CDTF">2016-12-02T02:18:05Z</dcterms:created>
  <dcterms:modified xsi:type="dcterms:W3CDTF">2017-02-08T23:50:43Z</dcterms:modified>
</cp:coreProperties>
</file>