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I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<sst xmlns="http://schemas.openxmlformats.org/spreadsheetml/2006/main" count="218" uniqueCount="108">
  <si>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</si>
  <si>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</si>
  <si>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</si>
  <si>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</si>
  <si>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</si>
  <si>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</si>
  <si>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</si>
  <si>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</si>
  <si>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</si>
  <si>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</si>
  <si>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</si>
  <si>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</si>
  <si>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</si>
  <si>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</si>
  <si>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</si>
  <si>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</si>
  <si>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</si>
  <si>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</si>
  <si>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</si>
  <si>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</si>
  <si>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</si>
  <si>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</si>
  <si>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</si>
  <si>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</si>
  <si>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</si>
  <si>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</si>
  <si>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</si>
  <si>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</si>
  <si>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</si>
  <si>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</si>
  <si>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</si>
  <si>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</si>
  <si>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</si>
  <si>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</si>
  <si>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</si>
  <si>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</si>
  <si>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</si>
  <si>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</si>
  <si>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</si>
  <si>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</si>
  <si>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</si>
  <si>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</si>
  <si>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</si>
  <si>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</si>
  <si>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</si>
  <si>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</si>
  <si>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</si>
  <si>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</si>
  <si>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</si>
  <si>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</si>
  <si>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</si>
  <si>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</si>
  <si>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</si>
  <si>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</si>
  <si>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</si>
  <si>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</si>
  <si>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</si>
  <si>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</si>
  <si>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</si>
  <si>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</si>
  <si>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</si>
  <si>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</si>
  <si>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</si>
  <si>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</si>
  <si>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</si>
  <si>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</si>
  <si>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</si>
  <si>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</si>
  <si>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</si>
  <si>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</si>
  <si>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</si>
  <si>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</si>
  <si>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</si>
  <si>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</si>
  <si>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</si>
  <si>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</si>
  <si>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</si>
  <si>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</si>
  <si>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</si>
  <si>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</si>
  <si>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</si>
  <si>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</si>
  <si>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</si>
  <si>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</si>
  <si>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</si>
  <si>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</si>
  <si>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</si>
  <si>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</si>
  <si>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</si>
  <si>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</si>
  <si>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</si>
  <si>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</si>
  <si>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</si>
  <si>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鳴沢村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</si>
  <si>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</si>
  <si>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</si>
  <si>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</si>
  <si>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</si>
  <si>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</si>
  <si>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</si>
  <si>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</si>
  <si>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</si>
  <si>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</si>
  <si>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</si>
  <si>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</si>
  <si>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平成２７年度の管路更新率は全国平均値や類似団体平均値と比較してみると高い指標となった。
有形固定資産減価償却率や管路経年化率は把握できていないが、鳴沢村の総管路延長の内３０．７％は鋼管や鋳鉄管であり、耐震化が必要な配水管となっている。村道工事との調整を図りながら効率的に配水管の更新工事を実施していく必要がある。</t>
    <rPh sb="0" eb="2">
      <t>ヘイセイ</t>
    </rPh>
    <rPh sb="4" eb="6">
      <t>ネンド</t>
    </rPh>
    <rPh sb="34" eb="35">
      <t>タカ</t>
    </rPh>
    <phoneticPr fontId="4"/>
  </si>
  <si>
    <t>収益的収支比率は１００％を超えているが、水道料金収入のみでは工事費を賄えないため、一般会計からの繰入金などを使用して工事を実施している。</t>
    <rPh sb="20" eb="22">
      <t>スイドウ</t>
    </rPh>
    <rPh sb="22" eb="24">
      <t>リョウキン</t>
    </rPh>
    <rPh sb="24" eb="26">
      <t>シュウニュウ</t>
    </rPh>
    <rPh sb="30" eb="33">
      <t>コウジヒ</t>
    </rPh>
    <rPh sb="34" eb="35">
      <t>マカナ</t>
    </rPh>
    <phoneticPr fontId="4"/>
  </si>
  <si>
    <t>労務単価等の増額に伴い工事費用は増加傾向にあり、今後も配水管の耐震化工事を実施していく上で、一般会計からの繰入金を使用していくこととなるが、独立採算制の観点から将来的な水道料金の値上げを検討する必要性が高まっている。
引き続き住民への安定した水道水の供給を実施するために経営戦略を策定し、工事額の試算や財源確保の具体的方策を立てて経営健全化を図る必要がある。</t>
    <rPh sb="24" eb="26">
      <t>コンゴ</t>
    </rPh>
    <rPh sb="37" eb="39">
      <t>ジッシ</t>
    </rPh>
    <rPh sb="43" eb="44">
      <t>ウエ</t>
    </rPh>
    <rPh sb="97" eb="100">
      <t>ヒツヨウセイ</t>
    </rPh>
    <rPh sb="101" eb="102">
      <t>タカ</t>
    </rPh>
    <rPh sb="135" eb="137">
      <t>ケイエイ</t>
    </rPh>
    <rPh sb="137" eb="139">
      <t>センリャク</t>
    </rPh>
    <rPh sb="140" eb="142">
      <t>サクテイ</t>
    </rPh>
    <rPh sb="144" eb="146">
      <t>コウジ</t>
    </rPh>
    <rPh sb="146" eb="147">
      <t>ガク</t>
    </rPh>
    <rPh sb="148" eb="150">
      <t>シサン</t>
    </rPh>
    <rPh sb="171" eb="172">
      <t>ハカ</t>
    </rPh>
    <rPh sb="173" eb="1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</si>
</sst>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1.05</c:v>
                </c:pt>
                <c:pt idx="2">
                  <c:v>0.25</c:v>
                </c:pt>
                <c:pt idx="3">
                  <c:v>0.5</c:v>
                </c:pt>
                <c:pt idx="4">
                  <c:v>1.33</c:v>
                </c:pt>
              </c:numCache>
            </c:numRef>
          </c:val>
        </c:ser>
        <c:dLbls>
          <c:showLegendKey val="0"/>
          <c:showVal val="0"/>
          <c:showCatName val="0"/>
          <c:showSerName val="0"/>
          <c:showPercent val="0"/>
          <c:showBubbleSize val="0"/>
        </c:dLbls>
        <c:gapWidth val="150"/>
        <c:axId val="131491712"/>
        <c:axId val="1315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31491712"/>
        <c:axId val="131510272"/>
      </c:lineChart>
      <c:dateAx>
        <c:axId val="131491712"/>
        <c:scaling>
          <c:orientation val="minMax"/>
        </c:scaling>
        <c:delete val="1"/>
        <c:axPos val="b"/>
        <c:numFmt formatCode="ge" sourceLinked="1"/>
        <c:majorTickMark val="none"/>
        <c:minorTickMark val="none"/>
        <c:tickLblPos val="none"/>
        <c:crossAx val="131510272"/>
        <c:crosses val="autoZero"/>
        <c:auto val="1"/>
        <c:lblOffset val="100"/>
        <c:baseTimeUnit val="years"/>
      </c:dateAx>
      <c:valAx>
        <c:axId val="1315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4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69.36</c:v>
                </c:pt>
                <c:pt idx="1">
                  <c:v>73.739999999999995</c:v>
                </c:pt>
                <c:pt idx="2">
                  <c:v>68.97</c:v>
                </c:pt>
                <c:pt idx="3">
                  <c:v>66.599999999999994</c:v>
                </c:pt>
                <c:pt idx="4">
                  <c:v>64.84</c:v>
                </c:pt>
              </c:numCache>
            </c:numRef>
          </c:val>
        </c:ser>
        <c:dLbls>
          <c:showLegendKey val="0"/>
          <c:showVal val="0"/>
          <c:showCatName val="0"/>
          <c:showSerName val="0"/>
          <c:showPercent val="0"/>
          <c:showBubbleSize val="0"/>
        </c:dLbls>
        <c:gapWidth val="150"/>
        <c:axId val="139551872"/>
        <c:axId val="1395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39551872"/>
        <c:axId val="139553792"/>
      </c:lineChart>
      <c:dateAx>
        <c:axId val="139551872"/>
        <c:scaling>
          <c:orientation val="minMax"/>
        </c:scaling>
        <c:delete val="1"/>
        <c:axPos val="b"/>
        <c:numFmt formatCode="ge" sourceLinked="1"/>
        <c:majorTickMark val="none"/>
        <c:minorTickMark val="none"/>
        <c:tickLblPos val="none"/>
        <c:crossAx val="139553792"/>
        <c:crosses val="autoZero"/>
        <c:auto val="1"/>
        <c:lblOffset val="100"/>
        <c:baseTimeUnit val="years"/>
      </c:dateAx>
      <c:valAx>
        <c:axId val="1395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55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c:v>
                </c:pt>
                <c:pt idx="1">
                  <c:v>85</c:v>
                </c:pt>
                <c:pt idx="2">
                  <c:v>85</c:v>
                </c:pt>
                <c:pt idx="3">
                  <c:v>85</c:v>
                </c:pt>
                <c:pt idx="4">
                  <c:v>85</c:v>
                </c:pt>
              </c:numCache>
            </c:numRef>
          </c:val>
        </c:ser>
        <c:dLbls>
          <c:showLegendKey val="0"/>
          <c:showVal val="0"/>
          <c:showCatName val="0"/>
          <c:showSerName val="0"/>
          <c:showPercent val="0"/>
          <c:showBubbleSize val="0"/>
        </c:dLbls>
        <c:gapWidth val="150"/>
        <c:axId val="139584256"/>
        <c:axId val="13958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39584256"/>
        <c:axId val="139586176"/>
      </c:lineChart>
      <c:dateAx>
        <c:axId val="139584256"/>
        <c:scaling>
          <c:orientation val="minMax"/>
        </c:scaling>
        <c:delete val="1"/>
        <c:axPos val="b"/>
        <c:numFmt formatCode="ge" sourceLinked="1"/>
        <c:majorTickMark val="none"/>
        <c:minorTickMark val="none"/>
        <c:tickLblPos val="none"/>
        <c:crossAx val="139586176"/>
        <c:crosses val="autoZero"/>
        <c:auto val="1"/>
        <c:lblOffset val="100"/>
        <c:baseTimeUnit val="years"/>
      </c:dateAx>
      <c:valAx>
        <c:axId val="1395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5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132.33000000000001</c:v>
                </c:pt>
                <c:pt idx="1">
                  <c:v>142.79</c:v>
                </c:pt>
                <c:pt idx="2">
                  <c:v>142.9</c:v>
                </c:pt>
                <c:pt idx="3">
                  <c:v>107.13</c:v>
                </c:pt>
                <c:pt idx="4">
                  <c:v>118.96</c:v>
                </c:pt>
              </c:numCache>
            </c:numRef>
          </c:val>
        </c:ser>
        <c:dLbls>
          <c:showLegendKey val="0"/>
          <c:showVal val="0"/>
          <c:showCatName val="0"/>
          <c:showSerName val="0"/>
          <c:showPercent val="0"/>
          <c:showBubbleSize val="0"/>
        </c:dLbls>
        <c:gapWidth val="150"/>
        <c:axId val="132360448"/>
        <c:axId val="13236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32360448"/>
        <c:axId val="132366720"/>
      </c:lineChart>
      <c:dateAx>
        <c:axId val="132360448"/>
        <c:scaling>
          <c:orientation val="minMax"/>
        </c:scaling>
        <c:delete val="1"/>
        <c:axPos val="b"/>
        <c:numFmt formatCode="ge" sourceLinked="1"/>
        <c:majorTickMark val="none"/>
        <c:minorTickMark val="none"/>
        <c:tickLblPos val="none"/>
        <c:crossAx val="132366720"/>
        <c:crosses val="autoZero"/>
        <c:auto val="1"/>
        <c:lblOffset val="100"/>
        <c:baseTimeUnit val="years"/>
      </c:dateAx>
      <c:valAx>
        <c:axId val="13236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6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448256"/>
        <c:axId val="13245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448256"/>
        <c:axId val="132450176"/>
      </c:lineChart>
      <c:dateAx>
        <c:axId val="132448256"/>
        <c:scaling>
          <c:orientation val="minMax"/>
        </c:scaling>
        <c:delete val="1"/>
        <c:axPos val="b"/>
        <c:numFmt formatCode="ge" sourceLinked="1"/>
        <c:majorTickMark val="none"/>
        <c:minorTickMark val="none"/>
        <c:tickLblPos val="none"/>
        <c:crossAx val="132450176"/>
        <c:crosses val="autoZero"/>
        <c:auto val="1"/>
        <c:lblOffset val="100"/>
        <c:baseTimeUnit val="years"/>
      </c:dateAx>
      <c:valAx>
        <c:axId val="13245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4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521344"/>
        <c:axId val="13253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521344"/>
        <c:axId val="132531712"/>
      </c:lineChart>
      <c:dateAx>
        <c:axId val="132521344"/>
        <c:scaling>
          <c:orientation val="minMax"/>
        </c:scaling>
        <c:delete val="1"/>
        <c:axPos val="b"/>
        <c:numFmt formatCode="ge" sourceLinked="1"/>
        <c:majorTickMark val="none"/>
        <c:minorTickMark val="none"/>
        <c:tickLblPos val="none"/>
        <c:crossAx val="132531712"/>
        <c:crosses val="autoZero"/>
        <c:auto val="1"/>
        <c:lblOffset val="100"/>
        <c:baseTimeUnit val="years"/>
      </c:dateAx>
      <c:valAx>
        <c:axId val="13253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5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635648"/>
        <c:axId val="13266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635648"/>
        <c:axId val="132662400"/>
      </c:lineChart>
      <c:dateAx>
        <c:axId val="132635648"/>
        <c:scaling>
          <c:orientation val="minMax"/>
        </c:scaling>
        <c:delete val="1"/>
        <c:axPos val="b"/>
        <c:numFmt formatCode="ge" sourceLinked="1"/>
        <c:majorTickMark val="none"/>
        <c:minorTickMark val="none"/>
        <c:tickLblPos val="none"/>
        <c:crossAx val="132662400"/>
        <c:crosses val="autoZero"/>
        <c:auto val="1"/>
        <c:lblOffset val="100"/>
        <c:baseTimeUnit val="years"/>
      </c:dateAx>
      <c:valAx>
        <c:axId val="13266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6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725376"/>
        <c:axId val="13328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725376"/>
        <c:axId val="133284608"/>
      </c:lineChart>
      <c:dateAx>
        <c:axId val="132725376"/>
        <c:scaling>
          <c:orientation val="minMax"/>
        </c:scaling>
        <c:delete val="1"/>
        <c:axPos val="b"/>
        <c:numFmt formatCode="ge" sourceLinked="1"/>
        <c:majorTickMark val="none"/>
        <c:minorTickMark val="none"/>
        <c:tickLblPos val="none"/>
        <c:crossAx val="133284608"/>
        <c:crosses val="autoZero"/>
        <c:auto val="1"/>
        <c:lblOffset val="100"/>
        <c:baseTimeUnit val="years"/>
      </c:dateAx>
      <c:valAx>
        <c:axId val="1332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72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3392640"/>
        <c:axId val="13339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33392640"/>
        <c:axId val="133394816"/>
      </c:lineChart>
      <c:dateAx>
        <c:axId val="133392640"/>
        <c:scaling>
          <c:orientation val="minMax"/>
        </c:scaling>
        <c:delete val="1"/>
        <c:axPos val="b"/>
        <c:numFmt formatCode="ge" sourceLinked="1"/>
        <c:majorTickMark val="none"/>
        <c:minorTickMark val="none"/>
        <c:tickLblPos val="none"/>
        <c:crossAx val="133394816"/>
        <c:crosses val="autoZero"/>
        <c:auto val="1"/>
        <c:lblOffset val="100"/>
        <c:baseTimeUnit val="years"/>
      </c:dateAx>
      <c:valAx>
        <c:axId val="1333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9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128.32</c:v>
                </c:pt>
                <c:pt idx="1">
                  <c:v>137.91</c:v>
                </c:pt>
                <c:pt idx="2">
                  <c:v>119.86</c:v>
                </c:pt>
                <c:pt idx="3">
                  <c:v>99.98</c:v>
                </c:pt>
                <c:pt idx="4">
                  <c:v>115.23</c:v>
                </c:pt>
              </c:numCache>
            </c:numRef>
          </c:val>
        </c:ser>
        <c:dLbls>
          <c:showLegendKey val="0"/>
          <c:showVal val="0"/>
          <c:showCatName val="0"/>
          <c:showSerName val="0"/>
          <c:showPercent val="0"/>
          <c:showBubbleSize val="0"/>
        </c:dLbls>
        <c:gapWidth val="150"/>
        <c:axId val="139425664"/>
        <c:axId val="13942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39425664"/>
        <c:axId val="139427840"/>
      </c:lineChart>
      <c:dateAx>
        <c:axId val="139425664"/>
        <c:scaling>
          <c:orientation val="minMax"/>
        </c:scaling>
        <c:delete val="1"/>
        <c:axPos val="b"/>
        <c:numFmt formatCode="ge" sourceLinked="1"/>
        <c:majorTickMark val="none"/>
        <c:minorTickMark val="none"/>
        <c:tickLblPos val="none"/>
        <c:crossAx val="139427840"/>
        <c:crosses val="autoZero"/>
        <c:auto val="1"/>
        <c:lblOffset val="100"/>
        <c:baseTimeUnit val="years"/>
      </c:dateAx>
      <c:valAx>
        <c:axId val="13942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42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44.71</c:v>
                </c:pt>
                <c:pt idx="1">
                  <c:v>41.34</c:v>
                </c:pt>
                <c:pt idx="2">
                  <c:v>48.14</c:v>
                </c:pt>
                <c:pt idx="3">
                  <c:v>59.81</c:v>
                </c:pt>
                <c:pt idx="4">
                  <c:v>54.25</c:v>
                </c:pt>
              </c:numCache>
            </c:numRef>
          </c:val>
        </c:ser>
        <c:dLbls>
          <c:showLegendKey val="0"/>
          <c:showVal val="0"/>
          <c:showCatName val="0"/>
          <c:showSerName val="0"/>
          <c:showPercent val="0"/>
          <c:showBubbleSize val="0"/>
        </c:dLbls>
        <c:gapWidth val="150"/>
        <c:axId val="139449856"/>
        <c:axId val="13945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39449856"/>
        <c:axId val="139451776"/>
      </c:lineChart>
      <c:dateAx>
        <c:axId val="139449856"/>
        <c:scaling>
          <c:orientation val="minMax"/>
        </c:scaling>
        <c:delete val="1"/>
        <c:axPos val="b"/>
        <c:numFmt formatCode="ge" sourceLinked="1"/>
        <c:majorTickMark val="none"/>
        <c:minorTickMark val="none"/>
        <c:tickLblPos val="none"/>
        <c:crossAx val="139451776"/>
        <c:crosses val="autoZero"/>
        <c:auto val="1"/>
        <c:lblOffset val="100"/>
        <c:baseTimeUnit val="years"/>
      </c:dateAx>
      <c:valAx>
        <c:axId val="13945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44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D1" zoomScaleNormal="100" workbookViewId="0">
      <selection activeCell="BC59" sqref="BC5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山梨県　鳴沢村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3154</v>
      </c>
      <c r="AJ8" s="74"/>
      <c r="AK8" s="74"/>
      <c r="AL8" s="74"/>
      <c r="AM8" s="74"/>
      <c r="AN8" s="74"/>
      <c r="AO8" s="74"/>
      <c r="AP8" s="75"/>
      <c r="AQ8" s="56">
        <f>データ!R6</f>
        <v>89.58</v>
      </c>
      <c r="AR8" s="56"/>
      <c r="AS8" s="56"/>
      <c r="AT8" s="56"/>
      <c r="AU8" s="56"/>
      <c r="AV8" s="56"/>
      <c r="AW8" s="56"/>
      <c r="AX8" s="56"/>
      <c r="AY8" s="56">
        <f>データ!S6</f>
        <v>35.21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89.22</v>
      </c>
      <c r="S10" s="56"/>
      <c r="T10" s="56"/>
      <c r="U10" s="56"/>
      <c r="V10" s="56"/>
      <c r="W10" s="56"/>
      <c r="X10" s="56"/>
      <c r="Y10" s="56"/>
      <c r="Z10" s="64">
        <f>データ!P6</f>
        <v>572</v>
      </c>
      <c r="AA10" s="64"/>
      <c r="AB10" s="64"/>
      <c r="AC10" s="64"/>
      <c r="AD10" s="64"/>
      <c r="AE10" s="64"/>
      <c r="AF10" s="64"/>
      <c r="AG10" s="64"/>
      <c r="AH10" s="2"/>
      <c r="AI10" s="64">
        <f>データ!T6</f>
        <v>2813</v>
      </c>
      <c r="AJ10" s="64"/>
      <c r="AK10" s="64"/>
      <c r="AL10" s="64"/>
      <c r="AM10" s="64"/>
      <c r="AN10" s="64"/>
      <c r="AO10" s="64"/>
      <c r="AP10" s="64"/>
      <c r="AQ10" s="56">
        <f>データ!U6</f>
        <v>4</v>
      </c>
      <c r="AR10" s="56"/>
      <c r="AS10" s="56"/>
      <c r="AT10" s="56"/>
      <c r="AU10" s="56"/>
      <c r="AV10" s="56"/>
      <c r="AW10" s="56"/>
      <c r="AX10" s="56"/>
      <c r="AY10" s="56">
        <f>データ!V6</f>
        <v>703.25</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194298</v>
      </c>
      <c r="D6" s="31">
        <f t="shared" si="3"/>
        <v>47</v>
      </c>
      <c r="E6" s="31">
        <f t="shared" si="3"/>
        <v>1</v>
      </c>
      <c r="F6" s="31">
        <f t="shared" si="3"/>
        <v>0</v>
      </c>
      <c r="G6" s="31">
        <f t="shared" si="3"/>
        <v>0</v>
      </c>
      <c r="H6" s="31" t="str">
        <f t="shared" si="3"/>
        <v>山梨県　鳴沢村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89.22</v>
      </c>
      <c r="P6" s="32">
        <f t="shared" si="3"/>
        <v>572</v>
      </c>
      <c r="Q6" s="32">
        <f t="shared" si="3"/>
        <v>3154</v>
      </c>
      <c r="R6" s="32">
        <f t="shared" si="3"/>
        <v>89.58</v>
      </c>
      <c r="S6" s="32">
        <f t="shared" si="3"/>
        <v>35.21</v>
      </c>
      <c r="T6" s="32">
        <f t="shared" si="3"/>
        <v>2813</v>
      </c>
      <c r="U6" s="32">
        <f t="shared" si="3"/>
        <v>4</v>
      </c>
      <c r="V6" s="32">
        <f t="shared" si="3"/>
        <v>703.25</v>
      </c>
      <c r="W6" s="33">
        <f>IF(W7="",NA(),W7)</f>
        <v>132.33000000000001</v>
      </c>
      <c r="X6" s="33">
        <f t="shared" ref="X6:AF6" si="4">IF(X7="",NA(),X7)</f>
        <v>142.79</v>
      </c>
      <c r="Y6" s="33">
        <f t="shared" si="4"/>
        <v>142.9</v>
      </c>
      <c r="Z6" s="33">
        <f t="shared" si="4"/>
        <v>107.13</v>
      </c>
      <c r="AA6" s="33">
        <f t="shared" si="4"/>
        <v>118.96</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2">
        <f t="shared" ref="BE6:BM6" si="7">IF(BE7="",NA(),BE7)</f>
        <v>0</v>
      </c>
      <c r="BF6" s="32">
        <f t="shared" si="7"/>
        <v>0</v>
      </c>
      <c r="BG6" s="32">
        <f t="shared" si="7"/>
        <v>0</v>
      </c>
      <c r="BH6" s="32">
        <f t="shared" si="7"/>
        <v>0</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128.32</v>
      </c>
      <c r="BP6" s="33">
        <f t="shared" ref="BP6:BX6" si="8">IF(BP7="",NA(),BP7)</f>
        <v>137.91</v>
      </c>
      <c r="BQ6" s="33">
        <f t="shared" si="8"/>
        <v>119.86</v>
      </c>
      <c r="BR6" s="33">
        <f t="shared" si="8"/>
        <v>99.98</v>
      </c>
      <c r="BS6" s="33">
        <f t="shared" si="8"/>
        <v>115.23</v>
      </c>
      <c r="BT6" s="33">
        <f t="shared" si="8"/>
        <v>56.46</v>
      </c>
      <c r="BU6" s="33">
        <f t="shared" si="8"/>
        <v>19.77</v>
      </c>
      <c r="BV6" s="33">
        <f t="shared" si="8"/>
        <v>34.25</v>
      </c>
      <c r="BW6" s="33">
        <f t="shared" si="8"/>
        <v>46.48</v>
      </c>
      <c r="BX6" s="33">
        <f t="shared" si="8"/>
        <v>40.6</v>
      </c>
      <c r="BY6" s="32" t="str">
        <f>IF(BY7="","",IF(BY7="-","【-】","【"&amp;SUBSTITUTE(TEXT(BY7,"#,##0.00"),"-","△")&amp;"】"))</f>
        <v>【33.35】</v>
      </c>
      <c r="BZ6" s="33">
        <f>IF(BZ7="",NA(),BZ7)</f>
        <v>44.71</v>
      </c>
      <c r="CA6" s="33">
        <f t="shared" ref="CA6:CI6" si="9">IF(CA7="",NA(),CA7)</f>
        <v>41.34</v>
      </c>
      <c r="CB6" s="33">
        <f t="shared" si="9"/>
        <v>48.14</v>
      </c>
      <c r="CC6" s="33">
        <f t="shared" si="9"/>
        <v>59.81</v>
      </c>
      <c r="CD6" s="33">
        <f t="shared" si="9"/>
        <v>54.25</v>
      </c>
      <c r="CE6" s="33">
        <f t="shared" si="9"/>
        <v>306.49</v>
      </c>
      <c r="CF6" s="33">
        <f t="shared" si="9"/>
        <v>878.73</v>
      </c>
      <c r="CG6" s="33">
        <f t="shared" si="9"/>
        <v>501.18</v>
      </c>
      <c r="CH6" s="33">
        <f t="shared" si="9"/>
        <v>376.61</v>
      </c>
      <c r="CI6" s="33">
        <f t="shared" si="9"/>
        <v>440.03</v>
      </c>
      <c r="CJ6" s="32" t="str">
        <f>IF(CJ7="","",IF(CJ7="-","【-】","【"&amp;SUBSTITUTE(TEXT(CJ7,"#,##0.00"),"-","△")&amp;"】"))</f>
        <v>【524.69】</v>
      </c>
      <c r="CK6" s="33">
        <f>IF(CK7="",NA(),CK7)</f>
        <v>69.36</v>
      </c>
      <c r="CL6" s="33">
        <f t="shared" ref="CL6:CT6" si="10">IF(CL7="",NA(),CL7)</f>
        <v>73.739999999999995</v>
      </c>
      <c r="CM6" s="33">
        <f t="shared" si="10"/>
        <v>68.97</v>
      </c>
      <c r="CN6" s="33">
        <f t="shared" si="10"/>
        <v>66.599999999999994</v>
      </c>
      <c r="CO6" s="33">
        <f t="shared" si="10"/>
        <v>64.84</v>
      </c>
      <c r="CP6" s="33">
        <f t="shared" si="10"/>
        <v>58.25</v>
      </c>
      <c r="CQ6" s="33">
        <f t="shared" si="10"/>
        <v>57.17</v>
      </c>
      <c r="CR6" s="33">
        <f t="shared" si="10"/>
        <v>57.55</v>
      </c>
      <c r="CS6" s="33">
        <f t="shared" si="10"/>
        <v>57.43</v>
      </c>
      <c r="CT6" s="33">
        <f t="shared" si="10"/>
        <v>57.29</v>
      </c>
      <c r="CU6" s="32" t="str">
        <f>IF(CU7="","",IF(CU7="-","【-】","【"&amp;SUBSTITUTE(TEXT(CU7,"#,##0.00"),"-","△")&amp;"】"))</f>
        <v>【57.58】</v>
      </c>
      <c r="CV6" s="33">
        <f>IF(CV7="",NA(),CV7)</f>
        <v>85</v>
      </c>
      <c r="CW6" s="33">
        <f t="shared" ref="CW6:DE6" si="11">IF(CW7="",NA(),CW7)</f>
        <v>85</v>
      </c>
      <c r="CX6" s="33">
        <f t="shared" si="11"/>
        <v>85</v>
      </c>
      <c r="CY6" s="33">
        <f t="shared" si="11"/>
        <v>85</v>
      </c>
      <c r="CZ6" s="33">
        <f t="shared" si="11"/>
        <v>85</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1.05</v>
      </c>
      <c r="EE6" s="33">
        <f t="shared" si="14"/>
        <v>0.25</v>
      </c>
      <c r="EF6" s="33">
        <f t="shared" si="14"/>
        <v>0.5</v>
      </c>
      <c r="EG6" s="33">
        <f t="shared" si="14"/>
        <v>1.33</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194298</v>
      </c>
      <c r="D7" s="35">
        <v>47</v>
      </c>
      <c r="E7" s="35">
        <v>1</v>
      </c>
      <c r="F7" s="35">
        <v>0</v>
      </c>
      <c r="G7" s="35">
        <v>0</v>
      </c>
      <c r="H7" s="35" t="s">
        <v>93</v>
      </c>
      <c r="I7" s="35" t="s">
        <v>94</v>
      </c>
      <c r="J7" s="35" t="s">
        <v>95</v>
      </c>
      <c r="K7" s="35" t="s">
        <v>96</v>
      </c>
      <c r="L7" s="35" t="s">
        <v>97</v>
      </c>
      <c r="M7" s="36" t="s">
        <v>98</v>
      </c>
      <c r="N7" s="36" t="s">
        <v>99</v>
      </c>
      <c r="O7" s="36">
        <v>89.22</v>
      </c>
      <c r="P7" s="36">
        <v>572</v>
      </c>
      <c r="Q7" s="36">
        <v>3154</v>
      </c>
      <c r="R7" s="36">
        <v>89.58</v>
      </c>
      <c r="S7" s="36">
        <v>35.21</v>
      </c>
      <c r="T7" s="36">
        <v>2813</v>
      </c>
      <c r="U7" s="36">
        <v>4</v>
      </c>
      <c r="V7" s="36">
        <v>703.25</v>
      </c>
      <c r="W7" s="36">
        <v>132.33000000000001</v>
      </c>
      <c r="X7" s="36">
        <v>142.79</v>
      </c>
      <c r="Y7" s="36">
        <v>142.9</v>
      </c>
      <c r="Z7" s="36">
        <v>107.13</v>
      </c>
      <c r="AA7" s="36">
        <v>118.96</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0</v>
      </c>
      <c r="BE7" s="36">
        <v>0</v>
      </c>
      <c r="BF7" s="36">
        <v>0</v>
      </c>
      <c r="BG7" s="36">
        <v>0</v>
      </c>
      <c r="BH7" s="36">
        <v>0</v>
      </c>
      <c r="BI7" s="36">
        <v>1124.6400000000001</v>
      </c>
      <c r="BJ7" s="36">
        <v>1108.26</v>
      </c>
      <c r="BK7" s="36">
        <v>1113.76</v>
      </c>
      <c r="BL7" s="36">
        <v>1125.69</v>
      </c>
      <c r="BM7" s="36">
        <v>1134.67</v>
      </c>
      <c r="BN7" s="36">
        <v>1242.9000000000001</v>
      </c>
      <c r="BO7" s="36">
        <v>128.32</v>
      </c>
      <c r="BP7" s="36">
        <v>137.91</v>
      </c>
      <c r="BQ7" s="36">
        <v>119.86</v>
      </c>
      <c r="BR7" s="36">
        <v>99.98</v>
      </c>
      <c r="BS7" s="36">
        <v>115.23</v>
      </c>
      <c r="BT7" s="36">
        <v>56.46</v>
      </c>
      <c r="BU7" s="36">
        <v>19.77</v>
      </c>
      <c r="BV7" s="36">
        <v>34.25</v>
      </c>
      <c r="BW7" s="36">
        <v>46.48</v>
      </c>
      <c r="BX7" s="36">
        <v>40.6</v>
      </c>
      <c r="BY7" s="36">
        <v>33.35</v>
      </c>
      <c r="BZ7" s="36">
        <v>44.71</v>
      </c>
      <c r="CA7" s="36">
        <v>41.34</v>
      </c>
      <c r="CB7" s="36">
        <v>48.14</v>
      </c>
      <c r="CC7" s="36">
        <v>59.81</v>
      </c>
      <c r="CD7" s="36">
        <v>54.25</v>
      </c>
      <c r="CE7" s="36">
        <v>306.49</v>
      </c>
      <c r="CF7" s="36">
        <v>878.73</v>
      </c>
      <c r="CG7" s="36">
        <v>501.18</v>
      </c>
      <c r="CH7" s="36">
        <v>376.61</v>
      </c>
      <c r="CI7" s="36">
        <v>440.03</v>
      </c>
      <c r="CJ7" s="36">
        <v>524.69000000000005</v>
      </c>
      <c r="CK7" s="36">
        <v>69.36</v>
      </c>
      <c r="CL7" s="36">
        <v>73.739999999999995</v>
      </c>
      <c r="CM7" s="36">
        <v>68.97</v>
      </c>
      <c r="CN7" s="36">
        <v>66.599999999999994</v>
      </c>
      <c r="CO7" s="36">
        <v>64.84</v>
      </c>
      <c r="CP7" s="36">
        <v>58.25</v>
      </c>
      <c r="CQ7" s="36">
        <v>57.17</v>
      </c>
      <c r="CR7" s="36">
        <v>57.55</v>
      </c>
      <c r="CS7" s="36">
        <v>57.43</v>
      </c>
      <c r="CT7" s="36">
        <v>57.29</v>
      </c>
      <c r="CU7" s="36">
        <v>57.58</v>
      </c>
      <c r="CV7" s="36">
        <v>85</v>
      </c>
      <c r="CW7" s="36">
        <v>85</v>
      </c>
      <c r="CX7" s="36">
        <v>85</v>
      </c>
      <c r="CY7" s="36">
        <v>85</v>
      </c>
      <c r="CZ7" s="36">
        <v>85</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1.05</v>
      </c>
      <c r="EE7" s="36">
        <v>0.25</v>
      </c>
      <c r="EF7" s="36">
        <v>0.5</v>
      </c>
      <c r="EG7" s="36">
        <v>1.33</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2016-12-02T02:18:04Z</dcterms:created>
  <dcterms:modified xsi:type="dcterms:W3CDTF">2017-02-14T02:26:56Z</dcterms:modified>
</cp:coreProperties>
</file>