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<sst xmlns="http://schemas.openxmlformats.org/spreadsheetml/2006/main" count="226" uniqueCount="111">
  <si>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</si>
  <si>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</si>
  <si>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</si>
  <si>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</si>
  <si>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</si>
  <si>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</si>
  <si>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</si>
  <si>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</si>
  <si>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</si>
  <si>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</si>
  <si>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</si>
  <si>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</si>
  <si>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</si>
  <si>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</si>
  <si>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</si>
  <si>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</si>
  <si>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</si>
  <si>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</si>
  <si>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</si>
  <si>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</si>
  <si>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</si>
  <si>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</si>
  <si>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</si>
  <si>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</si>
  <si>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</si>
  <si>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</si>
  <si>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</si>
  <si>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</si>
  <si>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</si>
  <si>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</si>
  <si>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</si>
  <si>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</si>
  <si>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</si>
  <si>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</si>
  <si>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</si>
  <si>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</si>
  <si>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</si>
  <si>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</si>
  <si>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</si>
  <si>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</si>
  <si>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</si>
  <si>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</si>
  <si>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</si>
  <si>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</si>
  <si>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</si>
  <si>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</si>
  <si>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</si>
  <si>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</si>
  <si>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</si>
  <si>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</si>
  <si>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</si>
  <si>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</si>
  <si>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</si>
  <si>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</si>
  <si>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</si>
  <si>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</si>
  <si>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</si>
  <si>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</si>
  <si>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</si>
  <si>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</si>
  <si>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</si>
  <si>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</si>
  <si>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</si>
  <si>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</si>
  <si>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</si>
  <si>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</si>
  <si>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</si>
  <si>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</si>
  <si>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</si>
  <si>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</si>
  <si>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</si>
  <si>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</si>
  <si>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</si>
  <si>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</si>
  <si>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</si>
  <si>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</si>
  <si>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</si>
  <si>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</si>
  <si>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</si>
  <si>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</si>
  <si>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</si>
  <si>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</si>
  <si>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</si>
  <si>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</si>
  <si>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</si>
  <si>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</si>
  <si>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</si>
  <si>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</si>
  <si>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</si>
  <si>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</si>
  <si>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</si>
  <si>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</si>
  <si>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</si>
  <si>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</si>
  <si>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</si>
  <si>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</si>
  <si>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富士川町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</si>
  <si>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</si>
  <si>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</si>
  <si>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</si>
  <si>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</si>
  <si>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</si>
  <si>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</si>
  <si>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</si>
  <si>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</si>
  <si>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</si>
  <si>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</si>
  <si>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</si>
  <si>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単年度の収支は１－①収益的収支比率が100%を下回っていることから赤字である。現在も施設整備による起債償還金と汚水処理に係る費用を使用料収入で賄えていない状況であり、一般会計からの繰入金に依存した経営状況である。経営改善を見据え使用料の改定等を予定している。
・経費回収率については、平均値より低い状況であるので、適正な使用料収入の確保及び汚水処理費の削減が必要である。また水洗化率の向上も図る必要がある。</t>
    <rPh sb="1" eb="4">
      <t>タンネンド</t>
    </rPh>
    <rPh sb="5" eb="7">
      <t>シュウシ</t>
    </rPh>
    <rPh sb="11" eb="13">
      <t>シュウエキ</t>
    </rPh>
    <rPh sb="13" eb="14">
      <t>テキ</t>
    </rPh>
    <rPh sb="14" eb="16">
      <t>シュウシ</t>
    </rPh>
    <rPh sb="16" eb="18">
      <t>ヒリツ</t>
    </rPh>
    <rPh sb="24" eb="26">
      <t>シタマワ</t>
    </rPh>
    <rPh sb="34" eb="36">
      <t>アカジ</t>
    </rPh>
    <rPh sb="40" eb="42">
      <t>ゲンザイ</t>
    </rPh>
    <rPh sb="43" eb="45">
      <t>シセツ</t>
    </rPh>
    <rPh sb="45" eb="47">
      <t>セイビ</t>
    </rPh>
    <rPh sb="50" eb="52">
      <t>キサイ</t>
    </rPh>
    <rPh sb="52" eb="55">
      <t>ショウカンキン</t>
    </rPh>
    <rPh sb="56" eb="58">
      <t>オスイ</t>
    </rPh>
    <rPh sb="58" eb="60">
      <t>ショリ</t>
    </rPh>
    <rPh sb="61" eb="62">
      <t>カカ</t>
    </rPh>
    <rPh sb="63" eb="65">
      <t>ヒヨウ</t>
    </rPh>
    <rPh sb="66" eb="69">
      <t>シヨウリョウ</t>
    </rPh>
    <rPh sb="69" eb="71">
      <t>シュウニュウ</t>
    </rPh>
    <rPh sb="72" eb="73">
      <t>マカナ</t>
    </rPh>
    <rPh sb="78" eb="80">
      <t>ジョウキョウ</t>
    </rPh>
    <rPh sb="84" eb="86">
      <t>イッパン</t>
    </rPh>
    <rPh sb="86" eb="88">
      <t>カイケイ</t>
    </rPh>
    <rPh sb="91" eb="93">
      <t>クリイレ</t>
    </rPh>
    <rPh sb="93" eb="94">
      <t>キン</t>
    </rPh>
    <rPh sb="95" eb="97">
      <t>イゾン</t>
    </rPh>
    <rPh sb="99" eb="101">
      <t>ケイエイ</t>
    </rPh>
    <rPh sb="101" eb="103">
      <t>ジョウキョウ</t>
    </rPh>
    <rPh sb="107" eb="109">
      <t>ケイエイ</t>
    </rPh>
    <rPh sb="109" eb="111">
      <t>カイゼン</t>
    </rPh>
    <rPh sb="112" eb="114">
      <t>ミス</t>
    </rPh>
    <rPh sb="115" eb="118">
      <t>シヨウリョウ</t>
    </rPh>
    <rPh sb="119" eb="121">
      <t>カイテイ</t>
    </rPh>
    <rPh sb="121" eb="122">
      <t>トウ</t>
    </rPh>
    <rPh sb="123" eb="125">
      <t>ヨテイ</t>
    </rPh>
    <rPh sb="132" eb="134">
      <t>ケイヒ</t>
    </rPh>
    <rPh sb="134" eb="136">
      <t>カイシュウ</t>
    </rPh>
    <rPh sb="136" eb="137">
      <t>リツ</t>
    </rPh>
    <rPh sb="143" eb="145">
      <t>ヘイキン</t>
    </rPh>
    <rPh sb="145" eb="146">
      <t>チ</t>
    </rPh>
    <rPh sb="148" eb="149">
      <t>ヒク</t>
    </rPh>
    <rPh sb="150" eb="152">
      <t>ジョウキョウ</t>
    </rPh>
    <rPh sb="158" eb="160">
      <t>テキセイ</t>
    </rPh>
    <rPh sb="161" eb="164">
      <t>シヨウリョウ</t>
    </rPh>
    <rPh sb="164" eb="166">
      <t>シュウニュウ</t>
    </rPh>
    <rPh sb="167" eb="169">
      <t>カクホ</t>
    </rPh>
    <rPh sb="169" eb="170">
      <t>オヨ</t>
    </rPh>
    <rPh sb="171" eb="173">
      <t>オスイ</t>
    </rPh>
    <rPh sb="173" eb="175">
      <t>ショリ</t>
    </rPh>
    <rPh sb="175" eb="176">
      <t>ヒ</t>
    </rPh>
    <rPh sb="177" eb="179">
      <t>サクゲン</t>
    </rPh>
    <rPh sb="180" eb="182">
      <t>ヒツヨウ</t>
    </rPh>
    <rPh sb="188" eb="191">
      <t>スイセンカ</t>
    </rPh>
    <rPh sb="191" eb="192">
      <t>リツ</t>
    </rPh>
    <rPh sb="193" eb="195">
      <t>コウジョウ</t>
    </rPh>
    <rPh sb="196" eb="197">
      <t>ハカ</t>
    </rPh>
    <rPh sb="198" eb="200">
      <t>ヒツヨウ</t>
    </rPh>
    <phoneticPr fontId="4"/>
  </si>
  <si>
    <t>・経営の健全性及び効率性について、一般会計からの繰入金に依存した経営をしていることから、この状況を改善すべく平成29年から使用料の改定を行い使用料収入による収益確保を予定している。また水洗化率向上に向け、処理区域内の住民に対し早期の下水道接続の啓発を推進し、特に整備済み区域内の未接続の世帯等については、戸別訪問等による接続要請を積極的に行う。
・老朽化対策については、本町では大きな事故等は発生していないが供用開始から２２年経過していることから、引き続き管渠及びマンホールの調査点検を実施し計画的な修繕・改築の推進が必要である。</t>
    <rPh sb="1" eb="3">
      <t>ケイエイ</t>
    </rPh>
    <rPh sb="80" eb="82">
      <t>カクホ</t>
    </rPh>
    <rPh sb="145" eb="146">
      <t>トウ</t>
    </rPh>
    <rPh sb="152" eb="154">
      <t>コベツ</t>
    </rPh>
    <rPh sb="154" eb="156">
      <t>ホウモン</t>
    </rPh>
    <rPh sb="156" eb="157">
      <t>トウ</t>
    </rPh>
    <rPh sb="160" eb="162">
      <t>セツゾク</t>
    </rPh>
    <rPh sb="162" eb="164">
      <t>ヨウセイ</t>
    </rPh>
    <rPh sb="165" eb="168">
      <t>セッキョクテキ</t>
    </rPh>
    <rPh sb="169" eb="170">
      <t>オコナ</t>
    </rPh>
    <rPh sb="174" eb="177">
      <t>ロウキュウカ</t>
    </rPh>
    <rPh sb="177" eb="178">
      <t>タイ</t>
    </rPh>
    <rPh sb="178" eb="179">
      <t>サク</t>
    </rPh>
    <rPh sb="185" eb="187">
      <t>ホンチョウ</t>
    </rPh>
    <rPh sb="189" eb="190">
      <t>オオ</t>
    </rPh>
    <rPh sb="192" eb="194">
      <t>ジコ</t>
    </rPh>
    <rPh sb="194" eb="195">
      <t>トウ</t>
    </rPh>
    <rPh sb="196" eb="198">
      <t>ハッセイ</t>
    </rPh>
    <rPh sb="204" eb="206">
      <t>キョウヨウ</t>
    </rPh>
    <rPh sb="206" eb="208">
      <t>カイシ</t>
    </rPh>
    <rPh sb="212" eb="213">
      <t>ネン</t>
    </rPh>
    <rPh sb="213" eb="215">
      <t>ケイカ</t>
    </rPh>
    <rPh sb="224" eb="225">
      <t>ヒ</t>
    </rPh>
    <rPh sb="226" eb="227">
      <t>ツヅ</t>
    </rPh>
    <rPh sb="228" eb="230">
      <t>カンキョ</t>
    </rPh>
    <rPh sb="230" eb="231">
      <t>オヨ</t>
    </rPh>
    <rPh sb="238" eb="240">
      <t>チョウサ</t>
    </rPh>
    <rPh sb="240" eb="242">
      <t>テンケン</t>
    </rPh>
    <rPh sb="243" eb="245">
      <t>ジッシ</t>
    </rPh>
    <rPh sb="246" eb="249">
      <t>ケイカクテキ</t>
    </rPh>
    <rPh sb="250" eb="252">
      <t>シュウゼン</t>
    </rPh>
    <rPh sb="253" eb="255">
      <t>カイチク</t>
    </rPh>
    <rPh sb="256" eb="258">
      <t>スイシン</t>
    </rPh>
    <rPh sb="259" eb="261">
      <t>ヒツヨウ</t>
    </rPh>
    <phoneticPr fontId="4"/>
  </si>
  <si>
    <t>・本町では、供用開始から約２２年経過していることから、毎年管渠調査を実施している。その結果、事故等に繋がる大きな損傷は見られないが、引き続き管渠調査を実施し、必要な財源を確保し、緊急性や重要性の高い管渠から更新等を進める。</t>
    <rPh sb="1" eb="3">
      <t>ホンチョウ</t>
    </rPh>
    <rPh sb="6" eb="8">
      <t>キョウヨウ</t>
    </rPh>
    <rPh sb="8" eb="10">
      <t>カイシ</t>
    </rPh>
    <rPh sb="12" eb="13">
      <t>ヤク</t>
    </rPh>
    <rPh sb="15" eb="16">
      <t>ネン</t>
    </rPh>
    <rPh sb="16" eb="18">
      <t>ケイカ</t>
    </rPh>
    <rPh sb="27" eb="29">
      <t>マイトシ</t>
    </rPh>
    <rPh sb="29" eb="31">
      <t>カンキョ</t>
    </rPh>
    <rPh sb="31" eb="33">
      <t>チョウサ</t>
    </rPh>
    <rPh sb="34" eb="36">
      <t>ジッシ</t>
    </rPh>
    <rPh sb="43" eb="45">
      <t>ケッカ</t>
    </rPh>
    <rPh sb="46" eb="48">
      <t>ジコ</t>
    </rPh>
    <rPh sb="48" eb="49">
      <t>トウ</t>
    </rPh>
    <rPh sb="50" eb="51">
      <t>ツナ</t>
    </rPh>
    <rPh sb="53" eb="54">
      <t>オオ</t>
    </rPh>
    <rPh sb="56" eb="58">
      <t>ソンショウ</t>
    </rPh>
    <rPh sb="59" eb="60">
      <t>ミ</t>
    </rPh>
    <rPh sb="66" eb="67">
      <t>ヒ</t>
    </rPh>
    <rPh sb="68" eb="69">
      <t>ツヅ</t>
    </rPh>
    <rPh sb="70" eb="72">
      <t>カンキョ</t>
    </rPh>
    <rPh sb="72" eb="74">
      <t>チョウサ</t>
    </rPh>
    <rPh sb="75" eb="77">
      <t>ジッシ</t>
    </rPh>
    <rPh sb="79" eb="81">
      <t>ヒツヨウ</t>
    </rPh>
    <rPh sb="82" eb="84">
      <t>ザイゲン</t>
    </rPh>
    <rPh sb="85" eb="87">
      <t>カクホ</t>
    </rPh>
    <rPh sb="89" eb="92">
      <t>キンキュウセイ</t>
    </rPh>
    <rPh sb="93" eb="96">
      <t>ジュウヨウセイ</t>
    </rPh>
    <rPh sb="97" eb="98">
      <t>タカ</t>
    </rPh>
    <rPh sb="99" eb="101">
      <t>カンキョ</t>
    </rPh>
    <rPh sb="103" eb="105">
      <t>コウシン</t>
    </rPh>
    <rPh sb="105" eb="106">
      <t>トウ</t>
    </rPh>
    <rPh sb="107" eb="10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</si>
</sst>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1.63</c:v>
                </c:pt>
              </c:numCache>
            </c:numRef>
          </c:val>
        </c:ser>
        <c:dLbls>
          <c:showLegendKey val="0"/>
          <c:showVal val="0"/>
          <c:showCatName val="0"/>
          <c:showSerName val="0"/>
          <c:showPercent val="0"/>
          <c:showBubbleSize val="0"/>
        </c:dLbls>
        <c:gapWidth val="150"/>
        <c:axId val="85718144"/>
        <c:axId val="857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85718144"/>
        <c:axId val="85720064"/>
      </c:lineChart>
      <c:dateAx>
        <c:axId val="85718144"/>
        <c:scaling>
          <c:orientation val="minMax"/>
        </c:scaling>
        <c:delete val="1"/>
        <c:axPos val="b"/>
        <c:numFmt formatCode="ge" sourceLinked="1"/>
        <c:majorTickMark val="none"/>
        <c:minorTickMark val="none"/>
        <c:tickLblPos val="none"/>
        <c:crossAx val="85720064"/>
        <c:crosses val="autoZero"/>
        <c:auto val="1"/>
        <c:lblOffset val="100"/>
        <c:baseTimeUnit val="years"/>
      </c:dateAx>
      <c:valAx>
        <c:axId val="857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144960"/>
        <c:axId val="931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93144960"/>
        <c:axId val="93159424"/>
      </c:lineChart>
      <c:dateAx>
        <c:axId val="93144960"/>
        <c:scaling>
          <c:orientation val="minMax"/>
        </c:scaling>
        <c:delete val="1"/>
        <c:axPos val="b"/>
        <c:numFmt formatCode="ge" sourceLinked="1"/>
        <c:majorTickMark val="none"/>
        <c:minorTickMark val="none"/>
        <c:tickLblPos val="none"/>
        <c:crossAx val="93159424"/>
        <c:crosses val="autoZero"/>
        <c:auto val="1"/>
        <c:lblOffset val="100"/>
        <c:baseTimeUnit val="years"/>
      </c:dateAx>
      <c:valAx>
        <c:axId val="931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84.81</c:v>
                </c:pt>
                <c:pt idx="1">
                  <c:v>84.3</c:v>
                </c:pt>
                <c:pt idx="2">
                  <c:v>84.31</c:v>
                </c:pt>
                <c:pt idx="3">
                  <c:v>86.1</c:v>
                </c:pt>
                <c:pt idx="4">
                  <c:v>87.14</c:v>
                </c:pt>
              </c:numCache>
            </c:numRef>
          </c:val>
        </c:ser>
        <c:dLbls>
          <c:showLegendKey val="0"/>
          <c:showVal val="0"/>
          <c:showCatName val="0"/>
          <c:showSerName val="0"/>
          <c:showPercent val="0"/>
          <c:showBubbleSize val="0"/>
        </c:dLbls>
        <c:gapWidth val="150"/>
        <c:axId val="93181056"/>
        <c:axId val="931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93181056"/>
        <c:axId val="93182976"/>
      </c:lineChart>
      <c:dateAx>
        <c:axId val="93181056"/>
        <c:scaling>
          <c:orientation val="minMax"/>
        </c:scaling>
        <c:delete val="1"/>
        <c:axPos val="b"/>
        <c:numFmt formatCode="ge" sourceLinked="1"/>
        <c:majorTickMark val="none"/>
        <c:minorTickMark val="none"/>
        <c:tickLblPos val="none"/>
        <c:crossAx val="93182976"/>
        <c:crosses val="autoZero"/>
        <c:auto val="1"/>
        <c:lblOffset val="100"/>
        <c:baseTimeUnit val="years"/>
      </c:dateAx>
      <c:valAx>
        <c:axId val="931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61.97</c:v>
                </c:pt>
                <c:pt idx="1">
                  <c:v>62.7</c:v>
                </c:pt>
                <c:pt idx="2">
                  <c:v>64.349999999999994</c:v>
                </c:pt>
                <c:pt idx="3">
                  <c:v>76.150000000000006</c:v>
                </c:pt>
                <c:pt idx="4">
                  <c:v>75.48</c:v>
                </c:pt>
              </c:numCache>
            </c:numRef>
          </c:val>
        </c:ser>
        <c:dLbls>
          <c:showLegendKey val="0"/>
          <c:showVal val="0"/>
          <c:showCatName val="0"/>
          <c:showSerName val="0"/>
          <c:showPercent val="0"/>
          <c:showBubbleSize val="0"/>
        </c:dLbls>
        <c:gapWidth val="150"/>
        <c:axId val="91386624"/>
        <c:axId val="913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86624"/>
        <c:axId val="91388544"/>
      </c:lineChart>
      <c:dateAx>
        <c:axId val="91386624"/>
        <c:scaling>
          <c:orientation val="minMax"/>
        </c:scaling>
        <c:delete val="1"/>
        <c:axPos val="b"/>
        <c:numFmt formatCode="ge" sourceLinked="1"/>
        <c:majorTickMark val="none"/>
        <c:minorTickMark val="none"/>
        <c:tickLblPos val="none"/>
        <c:crossAx val="91388544"/>
        <c:crosses val="autoZero"/>
        <c:auto val="1"/>
        <c:lblOffset val="100"/>
        <c:baseTimeUnit val="years"/>
      </c:dateAx>
      <c:valAx>
        <c:axId val="913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23104"/>
        <c:axId val="914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23104"/>
        <c:axId val="91425024"/>
      </c:lineChart>
      <c:dateAx>
        <c:axId val="91423104"/>
        <c:scaling>
          <c:orientation val="minMax"/>
        </c:scaling>
        <c:delete val="1"/>
        <c:axPos val="b"/>
        <c:numFmt formatCode="ge" sourceLinked="1"/>
        <c:majorTickMark val="none"/>
        <c:minorTickMark val="none"/>
        <c:tickLblPos val="none"/>
        <c:crossAx val="91425024"/>
        <c:crosses val="autoZero"/>
        <c:auto val="1"/>
        <c:lblOffset val="100"/>
        <c:baseTimeUnit val="years"/>
      </c:dateAx>
      <c:valAx>
        <c:axId val="914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85696"/>
        <c:axId val="914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85696"/>
        <c:axId val="91487616"/>
      </c:lineChart>
      <c:dateAx>
        <c:axId val="91485696"/>
        <c:scaling>
          <c:orientation val="minMax"/>
        </c:scaling>
        <c:delete val="1"/>
        <c:axPos val="b"/>
        <c:numFmt formatCode="ge" sourceLinked="1"/>
        <c:majorTickMark val="none"/>
        <c:minorTickMark val="none"/>
        <c:tickLblPos val="none"/>
        <c:crossAx val="91487616"/>
        <c:crosses val="autoZero"/>
        <c:auto val="1"/>
        <c:lblOffset val="100"/>
        <c:baseTimeUnit val="years"/>
      </c:dateAx>
      <c:valAx>
        <c:axId val="914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18848"/>
        <c:axId val="915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18848"/>
        <c:axId val="91533312"/>
      </c:lineChart>
      <c:dateAx>
        <c:axId val="91518848"/>
        <c:scaling>
          <c:orientation val="minMax"/>
        </c:scaling>
        <c:delete val="1"/>
        <c:axPos val="b"/>
        <c:numFmt formatCode="ge" sourceLinked="1"/>
        <c:majorTickMark val="none"/>
        <c:minorTickMark val="none"/>
        <c:tickLblPos val="none"/>
        <c:crossAx val="91533312"/>
        <c:crosses val="autoZero"/>
        <c:auto val="1"/>
        <c:lblOffset val="100"/>
        <c:baseTimeUnit val="years"/>
      </c:dateAx>
      <c:valAx>
        <c:axId val="915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63520"/>
        <c:axId val="915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63520"/>
        <c:axId val="91565440"/>
      </c:lineChart>
      <c:dateAx>
        <c:axId val="91563520"/>
        <c:scaling>
          <c:orientation val="minMax"/>
        </c:scaling>
        <c:delete val="1"/>
        <c:axPos val="b"/>
        <c:numFmt formatCode="ge" sourceLinked="1"/>
        <c:majorTickMark val="none"/>
        <c:minorTickMark val="none"/>
        <c:tickLblPos val="none"/>
        <c:crossAx val="91565440"/>
        <c:crosses val="autoZero"/>
        <c:auto val="1"/>
        <c:lblOffset val="100"/>
        <c:baseTimeUnit val="years"/>
      </c:dateAx>
      <c:valAx>
        <c:axId val="915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42.45</c:v>
                </c:pt>
                <c:pt idx="1">
                  <c:v>34.21</c:v>
                </c:pt>
                <c:pt idx="2">
                  <c:v>34.04</c:v>
                </c:pt>
                <c:pt idx="3">
                  <c:v>28.38</c:v>
                </c:pt>
                <c:pt idx="4">
                  <c:v>24.31</c:v>
                </c:pt>
              </c:numCache>
            </c:numRef>
          </c:val>
        </c:ser>
        <c:dLbls>
          <c:showLegendKey val="0"/>
          <c:showVal val="0"/>
          <c:showCatName val="0"/>
          <c:showSerName val="0"/>
          <c:showPercent val="0"/>
          <c:showBubbleSize val="0"/>
        </c:dLbls>
        <c:gapWidth val="150"/>
        <c:axId val="91595904"/>
        <c:axId val="915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91595904"/>
        <c:axId val="91597824"/>
      </c:lineChart>
      <c:dateAx>
        <c:axId val="91595904"/>
        <c:scaling>
          <c:orientation val="minMax"/>
        </c:scaling>
        <c:delete val="1"/>
        <c:axPos val="b"/>
        <c:numFmt formatCode="ge" sourceLinked="1"/>
        <c:majorTickMark val="none"/>
        <c:minorTickMark val="none"/>
        <c:tickLblPos val="none"/>
        <c:crossAx val="91597824"/>
        <c:crosses val="autoZero"/>
        <c:auto val="1"/>
        <c:lblOffset val="100"/>
        <c:baseTimeUnit val="years"/>
      </c:dateAx>
      <c:valAx>
        <c:axId val="915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40.47</c:v>
                </c:pt>
                <c:pt idx="1">
                  <c:v>41</c:v>
                </c:pt>
                <c:pt idx="2">
                  <c:v>41.22</c:v>
                </c:pt>
                <c:pt idx="3">
                  <c:v>53.24</c:v>
                </c:pt>
                <c:pt idx="4">
                  <c:v>52.93</c:v>
                </c:pt>
              </c:numCache>
            </c:numRef>
          </c:val>
        </c:ser>
        <c:dLbls>
          <c:showLegendKey val="0"/>
          <c:showVal val="0"/>
          <c:showCatName val="0"/>
          <c:showSerName val="0"/>
          <c:showPercent val="0"/>
          <c:showBubbleSize val="0"/>
        </c:dLbls>
        <c:gapWidth val="150"/>
        <c:axId val="91626496"/>
        <c:axId val="9165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91626496"/>
        <c:axId val="91657344"/>
      </c:lineChart>
      <c:dateAx>
        <c:axId val="91626496"/>
        <c:scaling>
          <c:orientation val="minMax"/>
        </c:scaling>
        <c:delete val="1"/>
        <c:axPos val="b"/>
        <c:numFmt formatCode="ge" sourceLinked="1"/>
        <c:majorTickMark val="none"/>
        <c:minorTickMark val="none"/>
        <c:tickLblPos val="none"/>
        <c:crossAx val="91657344"/>
        <c:crosses val="autoZero"/>
        <c:auto val="1"/>
        <c:lblOffset val="100"/>
        <c:baseTimeUnit val="years"/>
      </c:dateAx>
      <c:valAx>
        <c:axId val="916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238.4</c:v>
                </c:pt>
                <c:pt idx="1">
                  <c:v>237.31</c:v>
                </c:pt>
                <c:pt idx="2">
                  <c:v>236.83</c:v>
                </c:pt>
                <c:pt idx="3">
                  <c:v>189.7</c:v>
                </c:pt>
                <c:pt idx="4">
                  <c:v>191.63</c:v>
                </c:pt>
              </c:numCache>
            </c:numRef>
          </c:val>
        </c:ser>
        <c:dLbls>
          <c:showLegendKey val="0"/>
          <c:showVal val="0"/>
          <c:showCatName val="0"/>
          <c:showSerName val="0"/>
          <c:showPercent val="0"/>
          <c:showBubbleSize val="0"/>
        </c:dLbls>
        <c:gapWidth val="150"/>
        <c:axId val="91674880"/>
        <c:axId val="931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91674880"/>
        <c:axId val="93127040"/>
      </c:lineChart>
      <c:dateAx>
        <c:axId val="91674880"/>
        <c:scaling>
          <c:orientation val="minMax"/>
        </c:scaling>
        <c:delete val="1"/>
        <c:axPos val="b"/>
        <c:numFmt formatCode="ge" sourceLinked="1"/>
        <c:majorTickMark val="none"/>
        <c:minorTickMark val="none"/>
        <c:tickLblPos val="none"/>
        <c:crossAx val="93127040"/>
        <c:crosses val="autoZero"/>
        <c:auto val="1"/>
        <c:lblOffset val="100"/>
        <c:baseTimeUnit val="years"/>
      </c:dateAx>
      <c:valAx>
        <c:axId val="931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富士川町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15916</v>
      </c>
      <c r="AM8" s="47"/>
      <c r="AN8" s="47"/>
      <c r="AO8" s="47"/>
      <c r="AP8" s="47"/>
      <c r="AQ8" s="47"/>
      <c r="AR8" s="47"/>
      <c r="AS8" s="47"/>
      <c r="AT8" s="43">
        <f>データ!S6</f>
        <v>112</v>
      </c>
      <c r="AU8" s="43"/>
      <c r="AV8" s="43"/>
      <c r="AW8" s="43"/>
      <c r="AX8" s="43"/>
      <c r="AY8" s="43"/>
      <c r="AZ8" s="43"/>
      <c r="BA8" s="43"/>
      <c r="BB8" s="43">
        <f>データ!T6</f>
        <v>142.11000000000001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76.900000000000006</v>
      </c>
      <c r="Q10" s="43"/>
      <c r="R10" s="43"/>
      <c r="S10" s="43"/>
      <c r="T10" s="43"/>
      <c r="U10" s="43"/>
      <c r="V10" s="43"/>
      <c r="W10" s="43">
        <f>データ!P6</f>
        <v>91.14</v>
      </c>
      <c r="X10" s="43"/>
      <c r="Y10" s="43"/>
      <c r="Z10" s="43"/>
      <c r="AA10" s="43"/>
      <c r="AB10" s="43"/>
      <c r="AC10" s="43"/>
      <c r="AD10" s="47">
        <f>データ!Q6</f>
        <v>1780</v>
      </c>
      <c r="AE10" s="47"/>
      <c r="AF10" s="47"/>
      <c r="AG10" s="47"/>
      <c r="AH10" s="47"/>
      <c r="AI10" s="47"/>
      <c r="AJ10" s="47"/>
      <c r="AK10" s="2"/>
      <c r="AL10" s="47">
        <f>データ!U6</f>
        <v>12160</v>
      </c>
      <c r="AM10" s="47"/>
      <c r="AN10" s="47"/>
      <c r="AO10" s="47"/>
      <c r="AP10" s="47"/>
      <c r="AQ10" s="47"/>
      <c r="AR10" s="47"/>
      <c r="AS10" s="47"/>
      <c r="AT10" s="43">
        <f>データ!V6</f>
        <v>3.93</v>
      </c>
      <c r="AU10" s="43"/>
      <c r="AV10" s="43"/>
      <c r="AW10" s="43"/>
      <c r="AX10" s="43"/>
      <c r="AY10" s="43"/>
      <c r="AZ10" s="43"/>
      <c r="BA10" s="43"/>
      <c r="BB10" s="43">
        <f>データ!W6</f>
        <v>3094.15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193682</v>
      </c>
      <c r="D6" s="31">
        <f t="shared" si="3"/>
        <v>47</v>
      </c>
      <c r="E6" s="31">
        <f t="shared" si="3"/>
        <v>17</v>
      </c>
      <c r="F6" s="31">
        <f t="shared" si="3"/>
        <v>1</v>
      </c>
      <c r="G6" s="31">
        <f t="shared" si="3"/>
        <v>0</v>
      </c>
      <c r="H6" s="31" t="str">
        <f t="shared" si="3"/>
        <v>山梨県　富士川町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76.900000000000006</v>
      </c>
      <c r="P6" s="32">
        <f t="shared" si="3"/>
        <v>91.14</v>
      </c>
      <c r="Q6" s="32">
        <f t="shared" si="3"/>
        <v>1780</v>
      </c>
      <c r="R6" s="32">
        <f t="shared" si="3"/>
        <v>15916</v>
      </c>
      <c r="S6" s="32">
        <f t="shared" si="3"/>
        <v>112</v>
      </c>
      <c r="T6" s="32">
        <f t="shared" si="3"/>
        <v>142.11000000000001</v>
      </c>
      <c r="U6" s="32">
        <f t="shared" si="3"/>
        <v>12160</v>
      </c>
      <c r="V6" s="32">
        <f t="shared" si="3"/>
        <v>3.93</v>
      </c>
      <c r="W6" s="32">
        <f t="shared" si="3"/>
        <v>3094.15</v>
      </c>
      <c r="X6" s="33">
        <f>IF(X7="",NA(),X7)</f>
        <v>61.97</v>
      </c>
      <c r="Y6" s="33">
        <f t="shared" ref="Y6:AG6" si="4">IF(Y7="",NA(),Y7)</f>
        <v>62.7</v>
      </c>
      <c r="Z6" s="33">
        <f t="shared" si="4"/>
        <v>64.349999999999994</v>
      </c>
      <c r="AA6" s="33">
        <f t="shared" si="4"/>
        <v>76.150000000000006</v>
      </c>
      <c r="AB6" s="33">
        <f t="shared" si="4"/>
        <v>75.48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42.45</v>
      </c>
      <c r="BF6" s="33">
        <f t="shared" ref="BF6:BN6" si="7">IF(BF7="",NA(),BF7)</f>
        <v>34.21</v>
      </c>
      <c r="BG6" s="33">
        <f t="shared" si="7"/>
        <v>34.04</v>
      </c>
      <c r="BH6" s="33">
        <f t="shared" si="7"/>
        <v>28.38</v>
      </c>
      <c r="BI6" s="33">
        <f t="shared" si="7"/>
        <v>24.31</v>
      </c>
      <c r="BJ6" s="33">
        <f t="shared" si="7"/>
        <v>1334.01</v>
      </c>
      <c r="BK6" s="33">
        <f t="shared" si="7"/>
        <v>1273.52</v>
      </c>
      <c r="BL6" s="33">
        <f t="shared" si="7"/>
        <v>1209.95</v>
      </c>
      <c r="BM6" s="33">
        <f t="shared" si="7"/>
        <v>1136.5</v>
      </c>
      <c r="BN6" s="33">
        <f t="shared" si="7"/>
        <v>1118.56</v>
      </c>
      <c r="BO6" s="32" t="str">
        <f>IF(BO7="","",IF(BO7="-","【-】","【"&amp;SUBSTITUTE(TEXT(BO7,"#,##0.00"),"-","△")&amp;"】"))</f>
        <v>【763.62】</v>
      </c>
      <c r="BP6" s="33">
        <f>IF(BP7="",NA(),BP7)</f>
        <v>40.47</v>
      </c>
      <c r="BQ6" s="33">
        <f t="shared" ref="BQ6:BY6" si="8">IF(BQ7="",NA(),BQ7)</f>
        <v>41</v>
      </c>
      <c r="BR6" s="33">
        <f t="shared" si="8"/>
        <v>41.22</v>
      </c>
      <c r="BS6" s="33">
        <f t="shared" si="8"/>
        <v>53.24</v>
      </c>
      <c r="BT6" s="33">
        <f t="shared" si="8"/>
        <v>52.93</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238.4</v>
      </c>
      <c r="CB6" s="33">
        <f t="shared" ref="CB6:CJ6" si="9">IF(CB7="",NA(),CB7)</f>
        <v>237.31</v>
      </c>
      <c r="CC6" s="33">
        <f t="shared" si="9"/>
        <v>236.83</v>
      </c>
      <c r="CD6" s="33">
        <f t="shared" si="9"/>
        <v>189.7</v>
      </c>
      <c r="CE6" s="33">
        <f t="shared" si="9"/>
        <v>191.63</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84.81</v>
      </c>
      <c r="CX6" s="33">
        <f t="shared" ref="CX6:DF6" si="11">IF(CX7="",NA(),CX7)</f>
        <v>84.3</v>
      </c>
      <c r="CY6" s="33">
        <f t="shared" si="11"/>
        <v>84.31</v>
      </c>
      <c r="CZ6" s="33">
        <f t="shared" si="11"/>
        <v>86.1</v>
      </c>
      <c r="DA6" s="33">
        <f t="shared" si="11"/>
        <v>87.14</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1.63</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193682</v>
      </c>
      <c r="D7" s="35">
        <v>47</v>
      </c>
      <c r="E7" s="35">
        <v>17</v>
      </c>
      <c r="F7" s="35">
        <v>1</v>
      </c>
      <c r="G7" s="35">
        <v>0</v>
      </c>
      <c r="H7" s="35" t="s">
        <v>96</v>
      </c>
      <c r="I7" s="35" t="s">
        <v>97</v>
      </c>
      <c r="J7" s="35" t="s">
        <v>98</v>
      </c>
      <c r="K7" s="35" t="s">
        <v>99</v>
      </c>
      <c r="L7" s="35" t="s">
        <v>100</v>
      </c>
      <c r="M7" s="36" t="s">
        <v>101</v>
      </c>
      <c r="N7" s="36" t="s">
        <v>102</v>
      </c>
      <c r="O7" s="36">
        <v>76.900000000000006</v>
      </c>
      <c r="P7" s="36">
        <v>91.14</v>
      </c>
      <c r="Q7" s="36">
        <v>1780</v>
      </c>
      <c r="R7" s="36">
        <v>15916</v>
      </c>
      <c r="S7" s="36">
        <v>112</v>
      </c>
      <c r="T7" s="36">
        <v>142.11000000000001</v>
      </c>
      <c r="U7" s="36">
        <v>12160</v>
      </c>
      <c r="V7" s="36">
        <v>3.93</v>
      </c>
      <c r="W7" s="36">
        <v>3094.15</v>
      </c>
      <c r="X7" s="36">
        <v>61.97</v>
      </c>
      <c r="Y7" s="36">
        <v>62.7</v>
      </c>
      <c r="Z7" s="36">
        <v>64.349999999999994</v>
      </c>
      <c r="AA7" s="36">
        <v>76.150000000000006</v>
      </c>
      <c r="AB7" s="36">
        <v>75.48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42.45</v>
      </c>
      <c r="BF7" s="36">
        <v>34.21</v>
      </c>
      <c r="BG7" s="36">
        <v>34.04</v>
      </c>
      <c r="BH7" s="36">
        <v>28.38</v>
      </c>
      <c r="BI7" s="36">
        <v>24.31</v>
      </c>
      <c r="BJ7" s="36">
        <v>1334.01</v>
      </c>
      <c r="BK7" s="36">
        <v>1273.52</v>
      </c>
      <c r="BL7" s="36">
        <v>1209.95</v>
      </c>
      <c r="BM7" s="36">
        <v>1136.5</v>
      </c>
      <c r="BN7" s="36">
        <v>1118.56</v>
      </c>
      <c r="BO7" s="36">
        <v>763.62</v>
      </c>
      <c r="BP7" s="36">
        <v>40.47</v>
      </c>
      <c r="BQ7" s="36">
        <v>41</v>
      </c>
      <c r="BR7" s="36">
        <v>41.22</v>
      </c>
      <c r="BS7" s="36">
        <v>53.24</v>
      </c>
      <c r="BT7" s="36">
        <v>52.93</v>
      </c>
      <c r="BU7" s="36">
        <v>67.14</v>
      </c>
      <c r="BV7" s="36">
        <v>67.849999999999994</v>
      </c>
      <c r="BW7" s="36">
        <v>69.48</v>
      </c>
      <c r="BX7" s="36">
        <v>71.650000000000006</v>
      </c>
      <c r="BY7" s="36">
        <v>72.33</v>
      </c>
      <c r="BZ7" s="36">
        <v>98.53</v>
      </c>
      <c r="CA7" s="36">
        <v>238.4</v>
      </c>
      <c r="CB7" s="36">
        <v>237.31</v>
      </c>
      <c r="CC7" s="36">
        <v>236.83</v>
      </c>
      <c r="CD7" s="36">
        <v>189.7</v>
      </c>
      <c r="CE7" s="36">
        <v>191.63</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84.81</v>
      </c>
      <c r="CX7" s="36">
        <v>84.3</v>
      </c>
      <c r="CY7" s="36">
        <v>84.31</v>
      </c>
      <c r="CZ7" s="36">
        <v>86.1</v>
      </c>
      <c r="DA7" s="36">
        <v>87.14</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1.63</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長沢 康</cp:lastModifiedBy>
  <cp:lastPrinted>2017-02-14T01:46:35Z</cp:lastPrinted>
  <dcterms:created xsi:type="dcterms:W3CDTF">2017-02-08T02:49:38Z</dcterms:created>
  <dcterms:modified xsi:type="dcterms:W3CDTF">2017-02-14T01:48:16Z</dcterms:modified>
  <cp:category/>
</cp:coreProperties>
</file>