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R6" i="5"/>
  <c r="Q6" i="5"/>
  <c r="AD10" i="4" s="1"/>
  <c r="P6" i="5"/>
  <c r="W10" i="4" s="1"/>
  <c r="O6" i="5"/>
  <c r="N6" i="5"/>
  <c r="M6" i="5"/>
  <c r="B10" i="4" s="1"/>
  <c r="L6" i="5"/>
  <c r="K6" i="5"/>
  <c r="P8" i="4" s="1"/>
  <c r="J6" i="5"/>
  <c r="I6" i="5"/>
  <c r="B8" i="4" s="1"/>
  <c r="H6" i="5"/>
  <c r="G6" i="5"/>
  <c r="F6" i="5"/>
  <c r="E6" i="5"/>
  <c r="D6" i="5"/>
  <c r="C6" i="5"/>
  <c r="B6" i="5"/>
  <c r="E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P10" i="4"/>
  <c r="I10" i="4"/>
  <c r="AT8" i="4"/>
  <c r="AL8" i="4"/>
  <c r="W8" i="4"/>
  <c r="I8" i="4"/>
  <c r="B6" i="4"/>
  <c r="B10" i="5" l="1"/>
  <c r="F10" i="5"/>
  <c r="C10" i="5"/>
  <c r="D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<sst xmlns="http://schemas.openxmlformats.org/spreadsheetml/2006/main" count="221" uniqueCount="111">
  <si>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</si>
  <si>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</si>
  <si>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</si>
  <si>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</si>
  <si>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</si>
  <si>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</si>
  <si>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</si>
  <si>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</si>
  <si>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</si>
  <si>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</si>
  <si>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</si>
  <si>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</si>
  <si>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</si>
  <si>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</si>
  <si>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</si>
  <si>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</si>
  <si>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</si>
  <si>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</si>
  <si>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</si>
  <si>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</si>
  <si>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</si>
  <si>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</si>
  <si>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</si>
  <si>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</si>
  <si>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</si>
  <si>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</si>
  <si>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</si>
  <si>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</si>
  <si>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</si>
  <si>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</si>
  <si>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</si>
  <si>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</si>
  <si>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</si>
  <si>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</si>
  <si>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</si>
  <si>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</si>
  <si>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</si>
  <si>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</si>
  <si>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</si>
  <si>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</si>
  <si>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</si>
  <si>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</si>
  <si>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</si>
  <si>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</si>
  <si>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</si>
  <si>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</si>
  <si>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</si>
  <si>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</si>
  <si>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</si>
  <si>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</si>
  <si>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</si>
  <si>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</si>
  <si>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</si>
  <si>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</si>
  <si>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</si>
  <si>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</si>
  <si>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</si>
  <si>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</si>
  <si>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</si>
  <si>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</si>
  <si>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</si>
  <si>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</si>
  <si>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</si>
  <si>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</si>
  <si>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</si>
  <si>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</si>
  <si>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</si>
  <si>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</si>
  <si>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</si>
  <si>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</si>
  <si>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</si>
  <si>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</si>
  <si>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</si>
  <si>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</si>
  <si>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</si>
  <si>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</si>
  <si>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</si>
  <si>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</si>
  <si>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</si>
  <si>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</si>
  <si>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</si>
  <si>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</si>
  <si>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</si>
  <si>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</si>
  <si>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</si>
  <si>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</si>
  <si>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</si>
  <si>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</si>
  <si>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</si>
  <si>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</si>
  <si>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</si>
  <si>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</si>
  <si>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</si>
  <si>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</si>
  <si>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</si>
  <si>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</si>
  <si>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身延町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</si>
  <si>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</si>
  <si>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</si>
  <si>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</si>
  <si>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</si>
  <si>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</si>
  <si>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</si>
  <si>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</si>
  <si>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</si>
  <si>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</si>
  <si>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</si>
  <si>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</si>
  <si>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管渠改善率は、平成27年度は中富処理区で国道改良工事に伴う管渠移設工事を施工した。
　帯金、塩之沢処理区については、平成27年度末で24年経過しており、減価償却率や管渠老朽化率を踏まえた状況把握が必要となってきている。</t>
    <rPh sb="1" eb="3">
      <t>カンキョ</t>
    </rPh>
    <rPh sb="3" eb="5">
      <t>カイゼン</t>
    </rPh>
    <rPh sb="5" eb="6">
      <t>リツ</t>
    </rPh>
    <rPh sb="8" eb="10">
      <t>ヘイセイ</t>
    </rPh>
    <rPh sb="12" eb="14">
      <t>ネンド</t>
    </rPh>
    <rPh sb="15" eb="17">
      <t>ナカトミ</t>
    </rPh>
    <rPh sb="17" eb="19">
      <t>ショリ</t>
    </rPh>
    <rPh sb="19" eb="20">
      <t>ク</t>
    </rPh>
    <rPh sb="21" eb="23">
      <t>コクドウ</t>
    </rPh>
    <rPh sb="23" eb="25">
      <t>カイリョウ</t>
    </rPh>
    <rPh sb="25" eb="27">
      <t>コウジ</t>
    </rPh>
    <rPh sb="28" eb="29">
      <t>トモナ</t>
    </rPh>
    <rPh sb="30" eb="32">
      <t>カンキョ</t>
    </rPh>
    <rPh sb="32" eb="34">
      <t>イセツ</t>
    </rPh>
    <rPh sb="34" eb="36">
      <t>コウジ</t>
    </rPh>
    <rPh sb="37" eb="39">
      <t>セコウ</t>
    </rPh>
    <rPh sb="44" eb="45">
      <t>オビ</t>
    </rPh>
    <rPh sb="45" eb="46">
      <t>カネ</t>
    </rPh>
    <rPh sb="47" eb="50">
      <t>シオノサワ</t>
    </rPh>
    <rPh sb="50" eb="52">
      <t>ショリ</t>
    </rPh>
    <rPh sb="52" eb="53">
      <t>ク</t>
    </rPh>
    <rPh sb="59" eb="61">
      <t>ヘイセイ</t>
    </rPh>
    <rPh sb="63" eb="65">
      <t>ネンド</t>
    </rPh>
    <rPh sb="65" eb="66">
      <t>マツ</t>
    </rPh>
    <rPh sb="69" eb="70">
      <t>ネン</t>
    </rPh>
    <rPh sb="70" eb="72">
      <t>ケイカ</t>
    </rPh>
    <rPh sb="77" eb="79">
      <t>ゲンカ</t>
    </rPh>
    <rPh sb="79" eb="81">
      <t>ショウキャク</t>
    </rPh>
    <rPh sb="81" eb="82">
      <t>リツ</t>
    </rPh>
    <rPh sb="83" eb="85">
      <t>カンキョ</t>
    </rPh>
    <rPh sb="85" eb="88">
      <t>ロウキュウカ</t>
    </rPh>
    <rPh sb="88" eb="89">
      <t>リツ</t>
    </rPh>
    <rPh sb="90" eb="91">
      <t>フ</t>
    </rPh>
    <rPh sb="94" eb="96">
      <t>ジョウキョウ</t>
    </rPh>
    <rPh sb="96" eb="98">
      <t>ハアク</t>
    </rPh>
    <rPh sb="99" eb="101">
      <t>ヒツヨウ</t>
    </rPh>
    <phoneticPr fontId="4"/>
  </si>
  <si>
    <t>　経営の健全性、効率性については平均値と比べて不良の数値であり、接続率上昇を含めた適正な使用料収入の確保及び汚水処理費の削減、経営改善に向けた取り組みが必要な状況である。
　老朽化の状況については、帯金、塩之沢処理区について、減価償却率や管渠老朽化率を踏まえた状況把握が必要となってきている。</t>
    <rPh sb="1" eb="3">
      <t>ケイエイ</t>
    </rPh>
    <rPh sb="4" eb="7">
      <t>ケンゼンセイ</t>
    </rPh>
    <rPh sb="8" eb="11">
      <t>コウリツセイ</t>
    </rPh>
    <rPh sb="16" eb="19">
      <t>ヘイキンチ</t>
    </rPh>
    <rPh sb="20" eb="21">
      <t>クラ</t>
    </rPh>
    <rPh sb="23" eb="25">
      <t>フリョウ</t>
    </rPh>
    <rPh sb="26" eb="28">
      <t>スウチ</t>
    </rPh>
    <rPh sb="32" eb="34">
      <t>セツゾク</t>
    </rPh>
    <rPh sb="34" eb="35">
      <t>リツ</t>
    </rPh>
    <rPh sb="35" eb="37">
      <t>ジョウショウ</t>
    </rPh>
    <rPh sb="38" eb="39">
      <t>フク</t>
    </rPh>
    <rPh sb="87" eb="90">
      <t>ロウキュウカ</t>
    </rPh>
    <rPh sb="91" eb="93">
      <t>ジョウキョウ</t>
    </rPh>
    <rPh sb="99" eb="100">
      <t>オビ</t>
    </rPh>
    <rPh sb="100" eb="101">
      <t>カネ</t>
    </rPh>
    <rPh sb="102" eb="105">
      <t>シオノサワ</t>
    </rPh>
    <rPh sb="105" eb="107">
      <t>ショリ</t>
    </rPh>
    <rPh sb="107" eb="108">
      <t>ク</t>
    </rPh>
    <phoneticPr fontId="4"/>
  </si>
  <si>
    <t>　収益的収支比率は、H23からH27にかけて微増している。償還金額が減少していくことから、今後も微増していくと予想されるが、54.27%と水準からは低く、経営改善に向けた取り組みが常時必要な状況である。
　企業債残高対事業規模比率は、平均値と比べて高いが（H27）、建設工事終了に伴い地方債借入が平成24年度までとなっており、今後減少し続けていく予定である。
　経費回収率は平均値の66.22%に比べて25.42%と低く、汚水処理原価は平均値の246.72円に比べて492.29円と高くなっている。
　下部処理区の最終供用開始が平成23年4月であり、今後の接続率上昇による使用料収入の増加は見込まれるが、適正な使用料収入の確保及び汚水処理費の削減が必要である。
　施設利用率は平均値の41.35%に比べて27.69%と低い。今後は、接続率上昇に伴い微増していくと考えられる。
　水洗化率は平均値の82.90%に比べて76.04%と低く、水洗化率向上の取組が必要である。
　</t>
    <rPh sb="1" eb="4">
      <t>シュウエキテキ</t>
    </rPh>
    <rPh sb="4" eb="6">
      <t>シュウシ</t>
    </rPh>
    <rPh sb="6" eb="8">
      <t>ヒリツ</t>
    </rPh>
    <rPh sb="22" eb="24">
      <t>ビゾウ</t>
    </rPh>
    <rPh sb="29" eb="31">
      <t>ショウカン</t>
    </rPh>
    <rPh sb="31" eb="33">
      <t>キンガク</t>
    </rPh>
    <rPh sb="34" eb="36">
      <t>ゲンショウ</t>
    </rPh>
    <rPh sb="45" eb="47">
      <t>コンゴ</t>
    </rPh>
    <rPh sb="48" eb="50">
      <t>ビゾウ</t>
    </rPh>
    <rPh sb="55" eb="57">
      <t>ヨソウ</t>
    </rPh>
    <rPh sb="69" eb="71">
      <t>スイジュン</t>
    </rPh>
    <rPh sb="74" eb="75">
      <t>ヒク</t>
    </rPh>
    <rPh sb="77" eb="79">
      <t>ケイエイ</t>
    </rPh>
    <rPh sb="79" eb="81">
      <t>カイゼン</t>
    </rPh>
    <rPh sb="82" eb="83">
      <t>ム</t>
    </rPh>
    <rPh sb="85" eb="86">
      <t>ト</t>
    </rPh>
    <rPh sb="87" eb="88">
      <t>ク</t>
    </rPh>
    <rPh sb="90" eb="92">
      <t>ジョウジ</t>
    </rPh>
    <rPh sb="92" eb="94">
      <t>ヒツヨウ</t>
    </rPh>
    <rPh sb="95" eb="97">
      <t>ジョウキョウ</t>
    </rPh>
    <rPh sb="103" eb="105">
      <t>キギョウ</t>
    </rPh>
    <rPh sb="105" eb="106">
      <t>サイ</t>
    </rPh>
    <rPh sb="106" eb="108">
      <t>ザンダカ</t>
    </rPh>
    <rPh sb="108" eb="109">
      <t>タイ</t>
    </rPh>
    <rPh sb="109" eb="111">
      <t>ジギョウ</t>
    </rPh>
    <rPh sb="111" eb="113">
      <t>キボ</t>
    </rPh>
    <rPh sb="113" eb="115">
      <t>ヒリツ</t>
    </rPh>
    <rPh sb="117" eb="120">
      <t>ヘイキンチ</t>
    </rPh>
    <rPh sb="121" eb="122">
      <t>クラ</t>
    </rPh>
    <rPh sb="124" eb="125">
      <t>タカ</t>
    </rPh>
    <rPh sb="133" eb="135">
      <t>ケンセツ</t>
    </rPh>
    <rPh sb="135" eb="137">
      <t>コウジ</t>
    </rPh>
    <rPh sb="137" eb="139">
      <t>シュウリョウ</t>
    </rPh>
    <rPh sb="140" eb="141">
      <t>トモナ</t>
    </rPh>
    <rPh sb="142" eb="145">
      <t>チホウサイ</t>
    </rPh>
    <rPh sb="181" eb="183">
      <t>ケイヒ</t>
    </rPh>
    <rPh sb="183" eb="185">
      <t>カイシュウ</t>
    </rPh>
    <rPh sb="185" eb="186">
      <t>リツ</t>
    </rPh>
    <rPh sb="187" eb="190">
      <t>ヘイキンチ</t>
    </rPh>
    <rPh sb="198" eb="199">
      <t>クラ</t>
    </rPh>
    <rPh sb="208" eb="209">
      <t>ヒク</t>
    </rPh>
    <rPh sb="228" eb="229">
      <t>エン</t>
    </rPh>
    <rPh sb="239" eb="240">
      <t>エン</t>
    </rPh>
    <rPh sb="251" eb="253">
      <t>シモベ</t>
    </rPh>
    <rPh sb="253" eb="255">
      <t>ショリ</t>
    </rPh>
    <rPh sb="255" eb="256">
      <t>ク</t>
    </rPh>
    <rPh sb="257" eb="259">
      <t>サイシュウ</t>
    </rPh>
    <rPh sb="259" eb="261">
      <t>キョウヨウ</t>
    </rPh>
    <rPh sb="261" eb="263">
      <t>カイシ</t>
    </rPh>
    <rPh sb="264" eb="266">
      <t>ヘイセイ</t>
    </rPh>
    <rPh sb="268" eb="269">
      <t>ネン</t>
    </rPh>
    <rPh sb="270" eb="271">
      <t>ガツ</t>
    </rPh>
    <rPh sb="275" eb="277">
      <t>コンゴ</t>
    </rPh>
    <rPh sb="278" eb="280">
      <t>セツゾク</t>
    </rPh>
    <rPh sb="280" eb="281">
      <t>リツ</t>
    </rPh>
    <rPh sb="281" eb="283">
      <t>ジョウショウ</t>
    </rPh>
    <rPh sb="286" eb="289">
      <t>シヨウリョウ</t>
    </rPh>
    <rPh sb="289" eb="291">
      <t>シュウニュウ</t>
    </rPh>
    <rPh sb="292" eb="294">
      <t>ゾウカ</t>
    </rPh>
    <rPh sb="295" eb="297">
      <t>ミコ</t>
    </rPh>
    <rPh sb="302" eb="304">
      <t>テキセイ</t>
    </rPh>
    <rPh sb="305" eb="308">
      <t>シヨウリョウ</t>
    </rPh>
    <rPh sb="308" eb="310">
      <t>シュウニュウ</t>
    </rPh>
    <rPh sb="311" eb="313">
      <t>カクホ</t>
    </rPh>
    <rPh sb="313" eb="314">
      <t>オヨ</t>
    </rPh>
    <rPh sb="315" eb="317">
      <t>オスイ</t>
    </rPh>
    <rPh sb="317" eb="319">
      <t>ショリ</t>
    </rPh>
    <rPh sb="319" eb="320">
      <t>ヒ</t>
    </rPh>
    <rPh sb="321" eb="323">
      <t>サクゲン</t>
    </rPh>
    <rPh sb="324" eb="326">
      <t>ヒツヨウ</t>
    </rPh>
    <rPh sb="332" eb="334">
      <t>シセツ</t>
    </rPh>
    <rPh sb="334" eb="337">
      <t>リヨウリツ</t>
    </rPh>
    <rPh sb="338" eb="341">
      <t>ヘイキンチ</t>
    </rPh>
    <rPh sb="349" eb="350">
      <t>クラ</t>
    </rPh>
    <rPh sb="359" eb="360">
      <t>ヒク</t>
    </rPh>
    <rPh sb="363" eb="364">
      <t>ゴ</t>
    </rPh>
    <rPh sb="366" eb="368">
      <t>セツゾク</t>
    </rPh>
    <rPh sb="368" eb="369">
      <t>リツ</t>
    </rPh>
    <rPh sb="369" eb="371">
      <t>ジョウショウ</t>
    </rPh>
    <rPh sb="372" eb="373">
      <t>トモナ</t>
    </rPh>
    <rPh sb="374" eb="376">
      <t>ビゾウ</t>
    </rPh>
    <rPh sb="381" eb="382">
      <t>カンガ</t>
    </rPh>
    <rPh sb="389" eb="392">
      <t>スイセンカ</t>
    </rPh>
    <rPh sb="392" eb="393">
      <t>リツ</t>
    </rPh>
    <rPh sb="394" eb="397">
      <t>ヘイキンチ</t>
    </rPh>
    <rPh sb="405" eb="406">
      <t>クラ</t>
    </rPh>
    <rPh sb="415" eb="416">
      <t>ヒク</t>
    </rPh>
    <rPh sb="418" eb="421">
      <t>スイセンカ</t>
    </rPh>
    <rPh sb="421" eb="422">
      <t>リツ</t>
    </rPh>
    <rPh sb="422" eb="424">
      <t>コウジョウ</t>
    </rPh>
    <rPh sb="425" eb="427">
      <t>トリクミ</t>
    </rPh>
    <rPh sb="428" eb="4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</si>
</sst>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0.02</c:v>
                </c:pt>
                <c:pt idx="2" formatCode="#,##0.00;&quot;△&quot;#,##0.00">
                  <c:v>0</c:v>
                </c:pt>
                <c:pt idx="3" formatCode="#,##0.00;&quot;△&quot;#,##0.00">
                  <c:v>0</c:v>
                </c:pt>
                <c:pt idx="4">
                  <c:v>0.76</c:v>
                </c:pt>
              </c:numCache>
            </c:numRef>
          </c:val>
        </c:ser>
        <c:dLbls>
          <c:showLegendKey val="0"/>
          <c:showVal val="0"/>
          <c:showCatName val="0"/>
          <c:showSerName val="0"/>
          <c:showPercent val="0"/>
          <c:showBubbleSize val="0"/>
        </c:dLbls>
        <c:gapWidth val="150"/>
        <c:axId val="78382592"/>
        <c:axId val="783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78382592"/>
        <c:axId val="78384512"/>
      </c:lineChart>
      <c:dateAx>
        <c:axId val="78382592"/>
        <c:scaling>
          <c:orientation val="minMax"/>
        </c:scaling>
        <c:delete val="1"/>
        <c:axPos val="b"/>
        <c:numFmt formatCode="ge" sourceLinked="1"/>
        <c:majorTickMark val="none"/>
        <c:minorTickMark val="none"/>
        <c:tickLblPos val="none"/>
        <c:crossAx val="78384512"/>
        <c:crosses val="autoZero"/>
        <c:auto val="1"/>
        <c:lblOffset val="100"/>
        <c:baseTimeUnit val="years"/>
      </c:dateAx>
      <c:valAx>
        <c:axId val="783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29.25</c:v>
                </c:pt>
                <c:pt idx="1">
                  <c:v>29.25</c:v>
                </c:pt>
                <c:pt idx="2">
                  <c:v>28.03</c:v>
                </c:pt>
                <c:pt idx="3">
                  <c:v>26.69</c:v>
                </c:pt>
                <c:pt idx="4">
                  <c:v>27.69</c:v>
                </c:pt>
              </c:numCache>
            </c:numRef>
          </c:val>
        </c:ser>
        <c:dLbls>
          <c:showLegendKey val="0"/>
          <c:showVal val="0"/>
          <c:showCatName val="0"/>
          <c:showSerName val="0"/>
          <c:showPercent val="0"/>
          <c:showBubbleSize val="0"/>
        </c:dLbls>
        <c:gapWidth val="150"/>
        <c:axId val="79513472"/>
        <c:axId val="795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79513472"/>
        <c:axId val="79523840"/>
      </c:lineChart>
      <c:dateAx>
        <c:axId val="79513472"/>
        <c:scaling>
          <c:orientation val="minMax"/>
        </c:scaling>
        <c:delete val="1"/>
        <c:axPos val="b"/>
        <c:numFmt formatCode="ge" sourceLinked="1"/>
        <c:majorTickMark val="none"/>
        <c:minorTickMark val="none"/>
        <c:tickLblPos val="none"/>
        <c:crossAx val="79523840"/>
        <c:crosses val="autoZero"/>
        <c:auto val="1"/>
        <c:lblOffset val="100"/>
        <c:baseTimeUnit val="years"/>
      </c:dateAx>
      <c:valAx>
        <c:axId val="795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69.260000000000005</c:v>
                </c:pt>
                <c:pt idx="1">
                  <c:v>70.12</c:v>
                </c:pt>
                <c:pt idx="2">
                  <c:v>71.739999999999995</c:v>
                </c:pt>
                <c:pt idx="3">
                  <c:v>74.45</c:v>
                </c:pt>
                <c:pt idx="4">
                  <c:v>76.040000000000006</c:v>
                </c:pt>
              </c:numCache>
            </c:numRef>
          </c:val>
        </c:ser>
        <c:dLbls>
          <c:showLegendKey val="0"/>
          <c:showVal val="0"/>
          <c:showCatName val="0"/>
          <c:showSerName val="0"/>
          <c:showPercent val="0"/>
          <c:showBubbleSize val="0"/>
        </c:dLbls>
        <c:gapWidth val="150"/>
        <c:axId val="81143296"/>
        <c:axId val="811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81143296"/>
        <c:axId val="81145216"/>
      </c:lineChart>
      <c:dateAx>
        <c:axId val="81143296"/>
        <c:scaling>
          <c:orientation val="minMax"/>
        </c:scaling>
        <c:delete val="1"/>
        <c:axPos val="b"/>
        <c:numFmt formatCode="ge" sourceLinked="1"/>
        <c:majorTickMark val="none"/>
        <c:minorTickMark val="none"/>
        <c:tickLblPos val="none"/>
        <c:crossAx val="81145216"/>
        <c:crosses val="autoZero"/>
        <c:auto val="1"/>
        <c:lblOffset val="100"/>
        <c:baseTimeUnit val="years"/>
      </c:dateAx>
      <c:valAx>
        <c:axId val="811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47.21</c:v>
                </c:pt>
                <c:pt idx="1">
                  <c:v>55.8</c:v>
                </c:pt>
                <c:pt idx="2">
                  <c:v>54.29</c:v>
                </c:pt>
                <c:pt idx="3">
                  <c:v>54.67</c:v>
                </c:pt>
                <c:pt idx="4">
                  <c:v>54.27</c:v>
                </c:pt>
              </c:numCache>
            </c:numRef>
          </c:val>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594816"/>
        <c:axId val="7859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594816"/>
        <c:axId val="78596736"/>
      </c:lineChart>
      <c:dateAx>
        <c:axId val="78594816"/>
        <c:scaling>
          <c:orientation val="minMax"/>
        </c:scaling>
        <c:delete val="1"/>
        <c:axPos val="b"/>
        <c:numFmt formatCode="ge" sourceLinked="1"/>
        <c:majorTickMark val="none"/>
        <c:minorTickMark val="none"/>
        <c:tickLblPos val="none"/>
        <c:crossAx val="78596736"/>
        <c:crosses val="autoZero"/>
        <c:auto val="1"/>
        <c:lblOffset val="100"/>
        <c:baseTimeUnit val="years"/>
      </c:dateAx>
      <c:valAx>
        <c:axId val="785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975360"/>
        <c:axId val="789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975360"/>
        <c:axId val="78977280"/>
      </c:lineChart>
      <c:dateAx>
        <c:axId val="78975360"/>
        <c:scaling>
          <c:orientation val="minMax"/>
        </c:scaling>
        <c:delete val="1"/>
        <c:axPos val="b"/>
        <c:numFmt formatCode="ge" sourceLinked="1"/>
        <c:majorTickMark val="none"/>
        <c:minorTickMark val="none"/>
        <c:tickLblPos val="none"/>
        <c:crossAx val="78977280"/>
        <c:crosses val="autoZero"/>
        <c:auto val="1"/>
        <c:lblOffset val="100"/>
        <c:baseTimeUnit val="years"/>
      </c:dateAx>
      <c:valAx>
        <c:axId val="789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016320"/>
        <c:axId val="7901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016320"/>
        <c:axId val="79018240"/>
      </c:lineChart>
      <c:dateAx>
        <c:axId val="79016320"/>
        <c:scaling>
          <c:orientation val="minMax"/>
        </c:scaling>
        <c:delete val="1"/>
        <c:axPos val="b"/>
        <c:numFmt formatCode="ge" sourceLinked="1"/>
        <c:majorTickMark val="none"/>
        <c:minorTickMark val="none"/>
        <c:tickLblPos val="none"/>
        <c:crossAx val="79018240"/>
        <c:crosses val="autoZero"/>
        <c:auto val="1"/>
        <c:lblOffset val="100"/>
        <c:baseTimeUnit val="years"/>
      </c:dateAx>
      <c:valAx>
        <c:axId val="790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052800"/>
        <c:axId val="790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052800"/>
        <c:axId val="79054720"/>
      </c:lineChart>
      <c:dateAx>
        <c:axId val="79052800"/>
        <c:scaling>
          <c:orientation val="minMax"/>
        </c:scaling>
        <c:delete val="1"/>
        <c:axPos val="b"/>
        <c:numFmt formatCode="ge" sourceLinked="1"/>
        <c:majorTickMark val="none"/>
        <c:minorTickMark val="none"/>
        <c:tickLblPos val="none"/>
        <c:crossAx val="79054720"/>
        <c:crosses val="autoZero"/>
        <c:auto val="1"/>
        <c:lblOffset val="100"/>
        <c:baseTimeUnit val="years"/>
      </c:dateAx>
      <c:valAx>
        <c:axId val="790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2941.04</c:v>
                </c:pt>
                <c:pt idx="1">
                  <c:v>2771.71</c:v>
                </c:pt>
                <c:pt idx="2">
                  <c:v>1712.97</c:v>
                </c:pt>
                <c:pt idx="3">
                  <c:v>2351.21</c:v>
                </c:pt>
                <c:pt idx="4">
                  <c:v>2142.6</c:v>
                </c:pt>
              </c:numCache>
            </c:numRef>
          </c:val>
        </c:ser>
        <c:dLbls>
          <c:showLegendKey val="0"/>
          <c:showVal val="0"/>
          <c:showCatName val="0"/>
          <c:showSerName val="0"/>
          <c:showPercent val="0"/>
          <c:showBubbleSize val="0"/>
        </c:dLbls>
        <c:gapWidth val="150"/>
        <c:axId val="79068544"/>
        <c:axId val="790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79068544"/>
        <c:axId val="79095296"/>
      </c:lineChart>
      <c:dateAx>
        <c:axId val="79068544"/>
        <c:scaling>
          <c:orientation val="minMax"/>
        </c:scaling>
        <c:delete val="1"/>
        <c:axPos val="b"/>
        <c:numFmt formatCode="ge" sourceLinked="1"/>
        <c:majorTickMark val="none"/>
        <c:minorTickMark val="none"/>
        <c:tickLblPos val="none"/>
        <c:crossAx val="79095296"/>
        <c:crosses val="autoZero"/>
        <c:auto val="1"/>
        <c:lblOffset val="100"/>
        <c:baseTimeUnit val="years"/>
      </c:dateAx>
      <c:valAx>
        <c:axId val="790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23.25</c:v>
                </c:pt>
                <c:pt idx="1">
                  <c:v>25.09</c:v>
                </c:pt>
                <c:pt idx="2">
                  <c:v>21.92</c:v>
                </c:pt>
                <c:pt idx="3">
                  <c:v>22.44</c:v>
                </c:pt>
                <c:pt idx="4">
                  <c:v>25.42</c:v>
                </c:pt>
              </c:numCache>
            </c:numRef>
          </c:val>
        </c:ser>
        <c:dLbls>
          <c:showLegendKey val="0"/>
          <c:showVal val="0"/>
          <c:showCatName val="0"/>
          <c:showSerName val="0"/>
          <c:showPercent val="0"/>
          <c:showBubbleSize val="0"/>
        </c:dLbls>
        <c:gapWidth val="150"/>
        <c:axId val="79129600"/>
        <c:axId val="791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79129600"/>
        <c:axId val="79135872"/>
      </c:lineChart>
      <c:dateAx>
        <c:axId val="79129600"/>
        <c:scaling>
          <c:orientation val="minMax"/>
        </c:scaling>
        <c:delete val="1"/>
        <c:axPos val="b"/>
        <c:numFmt formatCode="ge" sourceLinked="1"/>
        <c:majorTickMark val="none"/>
        <c:minorTickMark val="none"/>
        <c:tickLblPos val="none"/>
        <c:crossAx val="79135872"/>
        <c:crosses val="autoZero"/>
        <c:auto val="1"/>
        <c:lblOffset val="100"/>
        <c:baseTimeUnit val="years"/>
      </c:dateAx>
      <c:valAx>
        <c:axId val="791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492.49</c:v>
                </c:pt>
                <c:pt idx="1">
                  <c:v>456.08</c:v>
                </c:pt>
                <c:pt idx="2">
                  <c:v>553.02</c:v>
                </c:pt>
                <c:pt idx="3">
                  <c:v>556.29999999999995</c:v>
                </c:pt>
                <c:pt idx="4">
                  <c:v>492.29</c:v>
                </c:pt>
              </c:numCache>
            </c:numRef>
          </c:val>
        </c:ser>
        <c:dLbls>
          <c:showLegendKey val="0"/>
          <c:showVal val="0"/>
          <c:showCatName val="0"/>
          <c:showSerName val="0"/>
          <c:showPercent val="0"/>
          <c:showBubbleSize val="0"/>
        </c:dLbls>
        <c:gapWidth val="150"/>
        <c:axId val="79157504"/>
        <c:axId val="791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79157504"/>
        <c:axId val="79163776"/>
      </c:lineChart>
      <c:dateAx>
        <c:axId val="79157504"/>
        <c:scaling>
          <c:orientation val="minMax"/>
        </c:scaling>
        <c:delete val="1"/>
        <c:axPos val="b"/>
        <c:numFmt formatCode="ge" sourceLinked="1"/>
        <c:majorTickMark val="none"/>
        <c:minorTickMark val="none"/>
        <c:tickLblPos val="none"/>
        <c:crossAx val="79163776"/>
        <c:crosses val="autoZero"/>
        <c:auto val="1"/>
        <c:lblOffset val="100"/>
        <c:baseTimeUnit val="years"/>
      </c:dateAx>
      <c:valAx>
        <c:axId val="791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山梨県　身延町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13154</v>
      </c>
      <c r="AM8" s="64"/>
      <c r="AN8" s="64"/>
      <c r="AO8" s="64"/>
      <c r="AP8" s="64"/>
      <c r="AQ8" s="64"/>
      <c r="AR8" s="64"/>
      <c r="AS8" s="64"/>
      <c r="AT8" s="63">
        <f>データ!S6</f>
        <v>301.98</v>
      </c>
      <c r="AU8" s="63"/>
      <c r="AV8" s="63"/>
      <c r="AW8" s="63"/>
      <c r="AX8" s="63"/>
      <c r="AY8" s="63"/>
      <c r="AZ8" s="63"/>
      <c r="BA8" s="63"/>
      <c r="BB8" s="63">
        <f>データ!T6</f>
        <v>43.56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27.78</v>
      </c>
      <c r="Q10" s="63"/>
      <c r="R10" s="63"/>
      <c r="S10" s="63"/>
      <c r="T10" s="63"/>
      <c r="U10" s="63"/>
      <c r="V10" s="63"/>
      <c r="W10" s="63">
        <f>データ!P6</f>
        <v>100</v>
      </c>
      <c r="X10" s="63"/>
      <c r="Y10" s="63"/>
      <c r="Z10" s="63"/>
      <c r="AA10" s="63"/>
      <c r="AB10" s="63"/>
      <c r="AC10" s="63"/>
      <c r="AD10" s="64">
        <f>データ!Q6</f>
        <v>2160</v>
      </c>
      <c r="AE10" s="64"/>
      <c r="AF10" s="64"/>
      <c r="AG10" s="64"/>
      <c r="AH10" s="64"/>
      <c r="AI10" s="64"/>
      <c r="AJ10" s="64"/>
      <c r="AK10" s="2"/>
      <c r="AL10" s="64">
        <f>データ!U6</f>
        <v>3618</v>
      </c>
      <c r="AM10" s="64"/>
      <c r="AN10" s="64"/>
      <c r="AO10" s="64"/>
      <c r="AP10" s="64"/>
      <c r="AQ10" s="64"/>
      <c r="AR10" s="64"/>
      <c r="AS10" s="64"/>
      <c r="AT10" s="63">
        <f>データ!V6</f>
        <v>1.65</v>
      </c>
      <c r="AU10" s="63"/>
      <c r="AV10" s="63"/>
      <c r="AW10" s="63"/>
      <c r="AX10" s="63"/>
      <c r="AY10" s="63"/>
      <c r="AZ10" s="63"/>
      <c r="BA10" s="63"/>
      <c r="BB10" s="63">
        <f>データ!W6</f>
        <v>2192.73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193658</v>
      </c>
      <c r="D6" s="31">
        <f t="shared" si="3"/>
        <v>47</v>
      </c>
      <c r="E6" s="31">
        <f t="shared" si="3"/>
        <v>17</v>
      </c>
      <c r="F6" s="31">
        <f t="shared" si="3"/>
        <v>4</v>
      </c>
      <c r="G6" s="31">
        <f t="shared" si="3"/>
        <v>0</v>
      </c>
      <c r="H6" s="31" t="str">
        <f t="shared" si="3"/>
        <v>山梨県　身延町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27.78</v>
      </c>
      <c r="P6" s="32">
        <f t="shared" si="3"/>
        <v>100</v>
      </c>
      <c r="Q6" s="32">
        <f t="shared" si="3"/>
        <v>2160</v>
      </c>
      <c r="R6" s="32">
        <f t="shared" si="3"/>
        <v>13154</v>
      </c>
      <c r="S6" s="32">
        <f t="shared" si="3"/>
        <v>301.98</v>
      </c>
      <c r="T6" s="32">
        <f t="shared" si="3"/>
        <v>43.56</v>
      </c>
      <c r="U6" s="32">
        <f t="shared" si="3"/>
        <v>3618</v>
      </c>
      <c r="V6" s="32">
        <f t="shared" si="3"/>
        <v>1.65</v>
      </c>
      <c r="W6" s="32">
        <f t="shared" si="3"/>
        <v>2192.73</v>
      </c>
      <c r="X6" s="33">
        <f>IF(X7="",NA(),X7)</f>
        <v>47.21</v>
      </c>
      <c r="Y6" s="33">
        <f t="shared" ref="Y6:AG6" si="4">IF(Y7="",NA(),Y7)</f>
        <v>55.8</v>
      </c>
      <c r="Z6" s="33">
        <f t="shared" si="4"/>
        <v>54.29</v>
      </c>
      <c r="AA6" s="33">
        <f t="shared" si="4"/>
        <v>54.67</v>
      </c>
      <c r="AB6" s="33">
        <f t="shared" si="4"/>
        <v>54.27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2941.04</v>
      </c>
      <c r="BF6" s="33">
        <f t="shared" ref="BF6:BN6" si="7">IF(BF7="",NA(),BF7)</f>
        <v>2771.71</v>
      </c>
      <c r="BG6" s="33">
        <f t="shared" si="7"/>
        <v>1712.97</v>
      </c>
      <c r="BH6" s="33">
        <f t="shared" si="7"/>
        <v>2351.21</v>
      </c>
      <c r="BI6" s="33">
        <f t="shared" si="7"/>
        <v>2142.6</v>
      </c>
      <c r="BJ6" s="33">
        <f t="shared" si="7"/>
        <v>1764.87</v>
      </c>
      <c r="BK6" s="33">
        <f t="shared" si="7"/>
        <v>1622.51</v>
      </c>
      <c r="BL6" s="33">
        <f t="shared" si="7"/>
        <v>1569.13</v>
      </c>
      <c r="BM6" s="33">
        <f t="shared" si="7"/>
        <v>1436</v>
      </c>
      <c r="BN6" s="33">
        <f t="shared" si="7"/>
        <v>1434.89</v>
      </c>
      <c r="BO6" s="32" t="str">
        <f>IF(BO7="","",IF(BO7="-","【-】","【"&amp;SUBSTITUTE(TEXT(BO7,"#,##0.00"),"-","△")&amp;"】"))</f>
        <v>【1,457.06】</v>
      </c>
      <c r="BP6" s="33">
        <f>IF(BP7="",NA(),BP7)</f>
        <v>23.25</v>
      </c>
      <c r="BQ6" s="33">
        <f t="shared" ref="BQ6:BY6" si="8">IF(BQ7="",NA(),BQ7)</f>
        <v>25.09</v>
      </c>
      <c r="BR6" s="33">
        <f t="shared" si="8"/>
        <v>21.92</v>
      </c>
      <c r="BS6" s="33">
        <f t="shared" si="8"/>
        <v>22.44</v>
      </c>
      <c r="BT6" s="33">
        <f t="shared" si="8"/>
        <v>25.42</v>
      </c>
      <c r="BU6" s="33">
        <f t="shared" si="8"/>
        <v>60.75</v>
      </c>
      <c r="BV6" s="33">
        <f t="shared" si="8"/>
        <v>62.83</v>
      </c>
      <c r="BW6" s="33">
        <f t="shared" si="8"/>
        <v>64.63</v>
      </c>
      <c r="BX6" s="33">
        <f t="shared" si="8"/>
        <v>66.56</v>
      </c>
      <c r="BY6" s="33">
        <f t="shared" si="8"/>
        <v>66.22</v>
      </c>
      <c r="BZ6" s="32" t="str">
        <f>IF(BZ7="","",IF(BZ7="-","【-】","【"&amp;SUBSTITUTE(TEXT(BZ7,"#,##0.00"),"-","△")&amp;"】"))</f>
        <v>【64.73】</v>
      </c>
      <c r="CA6" s="33">
        <f>IF(CA7="",NA(),CA7)</f>
        <v>492.49</v>
      </c>
      <c r="CB6" s="33">
        <f t="shared" ref="CB6:CJ6" si="9">IF(CB7="",NA(),CB7)</f>
        <v>456.08</v>
      </c>
      <c r="CC6" s="33">
        <f t="shared" si="9"/>
        <v>553.02</v>
      </c>
      <c r="CD6" s="33">
        <f t="shared" si="9"/>
        <v>556.29999999999995</v>
      </c>
      <c r="CE6" s="33">
        <f t="shared" si="9"/>
        <v>492.29</v>
      </c>
      <c r="CF6" s="33">
        <f t="shared" si="9"/>
        <v>256</v>
      </c>
      <c r="CG6" s="33">
        <f t="shared" si="9"/>
        <v>250.43</v>
      </c>
      <c r="CH6" s="33">
        <f t="shared" si="9"/>
        <v>245.75</v>
      </c>
      <c r="CI6" s="33">
        <f t="shared" si="9"/>
        <v>244.29</v>
      </c>
      <c r="CJ6" s="33">
        <f t="shared" si="9"/>
        <v>246.72</v>
      </c>
      <c r="CK6" s="32" t="str">
        <f>IF(CK7="","",IF(CK7="-","【-】","【"&amp;SUBSTITUTE(TEXT(CK7,"#,##0.00"),"-","△")&amp;"】"))</f>
        <v>【250.25】</v>
      </c>
      <c r="CL6" s="33">
        <f>IF(CL7="",NA(),CL7)</f>
        <v>29.25</v>
      </c>
      <c r="CM6" s="33">
        <f t="shared" ref="CM6:CU6" si="10">IF(CM7="",NA(),CM7)</f>
        <v>29.25</v>
      </c>
      <c r="CN6" s="33">
        <f t="shared" si="10"/>
        <v>28.03</v>
      </c>
      <c r="CO6" s="33">
        <f t="shared" si="10"/>
        <v>26.69</v>
      </c>
      <c r="CP6" s="33">
        <f t="shared" si="10"/>
        <v>27.69</v>
      </c>
      <c r="CQ6" s="33">
        <f t="shared" si="10"/>
        <v>41.59</v>
      </c>
      <c r="CR6" s="33">
        <f t="shared" si="10"/>
        <v>42.31</v>
      </c>
      <c r="CS6" s="33">
        <f t="shared" si="10"/>
        <v>43.65</v>
      </c>
      <c r="CT6" s="33">
        <f t="shared" si="10"/>
        <v>43.58</v>
      </c>
      <c r="CU6" s="33">
        <f t="shared" si="10"/>
        <v>41.35</v>
      </c>
      <c r="CV6" s="32" t="str">
        <f>IF(CV7="","",IF(CV7="-","【-】","【"&amp;SUBSTITUTE(TEXT(CV7,"#,##0.00"),"-","△")&amp;"】"))</f>
        <v>【40.31】</v>
      </c>
      <c r="CW6" s="33">
        <f>IF(CW7="",NA(),CW7)</f>
        <v>69.260000000000005</v>
      </c>
      <c r="CX6" s="33">
        <f t="shared" ref="CX6:DF6" si="11">IF(CX7="",NA(),CX7)</f>
        <v>70.12</v>
      </c>
      <c r="CY6" s="33">
        <f t="shared" si="11"/>
        <v>71.739999999999995</v>
      </c>
      <c r="CZ6" s="33">
        <f t="shared" si="11"/>
        <v>74.45</v>
      </c>
      <c r="DA6" s="33">
        <f t="shared" si="11"/>
        <v>76.040000000000006</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0.02</v>
      </c>
      <c r="EF6" s="32">
        <f t="shared" si="14"/>
        <v>0</v>
      </c>
      <c r="EG6" s="32">
        <f t="shared" si="14"/>
        <v>0</v>
      </c>
      <c r="EH6" s="33">
        <f t="shared" si="14"/>
        <v>0.76</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x14ac:dyDescent="0.15">
      <c r="A7" s="26"/>
      <c r="B7" s="35">
        <v>2015</v>
      </c>
      <c r="C7" s="35">
        <v>193658</v>
      </c>
      <c r="D7" s="35">
        <v>47</v>
      </c>
      <c r="E7" s="35">
        <v>17</v>
      </c>
      <c r="F7" s="35">
        <v>4</v>
      </c>
      <c r="G7" s="35">
        <v>0</v>
      </c>
      <c r="H7" s="35" t="s">
        <v>96</v>
      </c>
      <c r="I7" s="35" t="s">
        <v>97</v>
      </c>
      <c r="J7" s="35" t="s">
        <v>98</v>
      </c>
      <c r="K7" s="35" t="s">
        <v>99</v>
      </c>
      <c r="L7" s="35" t="s">
        <v>100</v>
      </c>
      <c r="M7" s="36" t="s">
        <v>101</v>
      </c>
      <c r="N7" s="36" t="s">
        <v>102</v>
      </c>
      <c r="O7" s="36">
        <v>27.78</v>
      </c>
      <c r="P7" s="36">
        <v>100</v>
      </c>
      <c r="Q7" s="36">
        <v>2160</v>
      </c>
      <c r="R7" s="36">
        <v>13154</v>
      </c>
      <c r="S7" s="36">
        <v>301.98</v>
      </c>
      <c r="T7" s="36">
        <v>43.56</v>
      </c>
      <c r="U7" s="36">
        <v>3618</v>
      </c>
      <c r="V7" s="36">
        <v>1.65</v>
      </c>
      <c r="W7" s="36">
        <v>2192.73</v>
      </c>
      <c r="X7" s="36">
        <v>47.21</v>
      </c>
      <c r="Y7" s="36">
        <v>55.8</v>
      </c>
      <c r="Z7" s="36">
        <v>54.29</v>
      </c>
      <c r="AA7" s="36">
        <v>54.67</v>
      </c>
      <c r="AB7" s="36">
        <v>54.27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2941.04</v>
      </c>
      <c r="BF7" s="36">
        <v>2771.71</v>
      </c>
      <c r="BG7" s="36">
        <v>1712.97</v>
      </c>
      <c r="BH7" s="36">
        <v>2351.21</v>
      </c>
      <c r="BI7" s="36">
        <v>2142.6</v>
      </c>
      <c r="BJ7" s="36">
        <v>1764.87</v>
      </c>
      <c r="BK7" s="36">
        <v>1622.51</v>
      </c>
      <c r="BL7" s="36">
        <v>1569.13</v>
      </c>
      <c r="BM7" s="36">
        <v>1436</v>
      </c>
      <c r="BN7" s="36">
        <v>1434.89</v>
      </c>
      <c r="BO7" s="36">
        <v>1457.06</v>
      </c>
      <c r="BP7" s="36">
        <v>23.25</v>
      </c>
      <c r="BQ7" s="36">
        <v>25.09</v>
      </c>
      <c r="BR7" s="36">
        <v>21.92</v>
      </c>
      <c r="BS7" s="36">
        <v>22.44</v>
      </c>
      <c r="BT7" s="36">
        <v>25.42</v>
      </c>
      <c r="BU7" s="36">
        <v>60.75</v>
      </c>
      <c r="BV7" s="36">
        <v>62.83</v>
      </c>
      <c r="BW7" s="36">
        <v>64.63</v>
      </c>
      <c r="BX7" s="36">
        <v>66.56</v>
      </c>
      <c r="BY7" s="36">
        <v>66.22</v>
      </c>
      <c r="BZ7" s="36">
        <v>64.73</v>
      </c>
      <c r="CA7" s="36">
        <v>492.49</v>
      </c>
      <c r="CB7" s="36">
        <v>456.08</v>
      </c>
      <c r="CC7" s="36">
        <v>553.02</v>
      </c>
      <c r="CD7" s="36">
        <v>556.29999999999995</v>
      </c>
      <c r="CE7" s="36">
        <v>492.29</v>
      </c>
      <c r="CF7" s="36">
        <v>256</v>
      </c>
      <c r="CG7" s="36">
        <v>250.43</v>
      </c>
      <c r="CH7" s="36">
        <v>245.75</v>
      </c>
      <c r="CI7" s="36">
        <v>244.29</v>
      </c>
      <c r="CJ7" s="36">
        <v>246.72</v>
      </c>
      <c r="CK7" s="36">
        <v>250.25</v>
      </c>
      <c r="CL7" s="36">
        <v>29.25</v>
      </c>
      <c r="CM7" s="36">
        <v>29.25</v>
      </c>
      <c r="CN7" s="36">
        <v>28.03</v>
      </c>
      <c r="CO7" s="36">
        <v>26.69</v>
      </c>
      <c r="CP7" s="36">
        <v>27.69</v>
      </c>
      <c r="CQ7" s="36">
        <v>41.59</v>
      </c>
      <c r="CR7" s="36">
        <v>42.31</v>
      </c>
      <c r="CS7" s="36">
        <v>43.65</v>
      </c>
      <c r="CT7" s="36">
        <v>43.58</v>
      </c>
      <c r="CU7" s="36">
        <v>41.35</v>
      </c>
      <c r="CV7" s="36">
        <v>40.31</v>
      </c>
      <c r="CW7" s="36">
        <v>69.260000000000005</v>
      </c>
      <c r="CX7" s="36">
        <v>70.12</v>
      </c>
      <c r="CY7" s="36">
        <v>71.739999999999995</v>
      </c>
      <c r="CZ7" s="36">
        <v>74.45</v>
      </c>
      <c r="DA7" s="36">
        <v>76.040000000000006</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0.02</v>
      </c>
      <c r="EF7" s="36">
        <v>0</v>
      </c>
      <c r="EG7" s="36">
        <v>0</v>
      </c>
      <c r="EH7" s="36">
        <v>0.76</v>
      </c>
      <c r="EI7" s="36">
        <v>0.1</v>
      </c>
      <c r="EJ7" s="36">
        <v>0.11</v>
      </c>
      <c r="EK7" s="36">
        <v>0.05</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2017-02-08T03:00:54Z</dcterms:created>
  <dcterms:modified xsi:type="dcterms:W3CDTF">2017-02-17T00:35:27Z</dcterms:modified>
  <cp:category/>
</cp:coreProperties>
</file>