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<sst xmlns="http://schemas.openxmlformats.org/spreadsheetml/2006/main" count="218" uniqueCount="108">
  <si>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</si>
  <si>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</si>
  <si>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</si>
  <si>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</si>
  <si>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</si>
  <si>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</si>
  <si>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</si>
  <si>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</si>
  <si>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</si>
  <si>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</si>
  <si>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</si>
  <si>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</si>
  <si>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</si>
  <si>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</si>
  <si>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</si>
  <si>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</si>
  <si>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</si>
  <si>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</si>
  <si>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</si>
  <si>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</si>
  <si>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</si>
  <si>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</si>
  <si>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</si>
  <si>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</si>
  <si>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</si>
  <si>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</si>
  <si>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</si>
  <si>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</si>
  <si>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</si>
  <si>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</si>
  <si>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</si>
  <si>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</si>
  <si>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</si>
  <si>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</si>
  <si>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</si>
  <si>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</si>
  <si>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</si>
  <si>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</si>
  <si>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</si>
  <si>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</si>
  <si>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</si>
  <si>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</si>
  <si>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</si>
  <si>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</si>
  <si>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</si>
  <si>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</si>
  <si>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</si>
  <si>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</si>
  <si>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</si>
  <si>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</si>
  <si>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</si>
  <si>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</si>
  <si>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</si>
  <si>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</si>
  <si>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</si>
  <si>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</si>
  <si>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</si>
  <si>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</si>
  <si>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</si>
  <si>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</si>
  <si>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</si>
  <si>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</si>
  <si>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</si>
  <si>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</si>
  <si>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</si>
  <si>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</si>
  <si>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</si>
  <si>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</si>
  <si>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</si>
  <si>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</si>
  <si>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</si>
  <si>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</si>
  <si>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</si>
  <si>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</si>
  <si>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</si>
  <si>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</si>
  <si>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</si>
  <si>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</si>
  <si>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</si>
  <si>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</si>
  <si>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</si>
  <si>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</si>
  <si>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</si>
  <si>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</si>
  <si>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</si>
  <si>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</si>
  <si>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</si>
  <si>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</si>
  <si>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</si>
  <si>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</si>
  <si>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</si>
  <si>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</si>
  <si>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</si>
  <si>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</si>
  <si>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</si>
  <si>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</si>
  <si>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</si>
  <si>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</si>
  <si>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</si>
  <si>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</si>
  <si>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</si>
  <si>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</si>
  <si>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</si>
  <si>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</si>
  <si>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</si>
  <si>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経営の健全性を高めるため、料金見直しの検討を行わなければならないと考えられる。
人口減少及び高齢化に伴い、給水収益を上げていくことが難しい。なお、施設利用率が減少する起因となっている。
以上のことから、施設規模の適正化を図り、今後も計画的な施設更新及び効率的な施設運用を心がけたい。</t>
    <rPh sb="0" eb="2">
      <t>ケイエイ</t>
    </rPh>
    <rPh sb="3" eb="6">
      <t>ケンゼンセイ</t>
    </rPh>
    <rPh sb="7" eb="8">
      <t>タカ</t>
    </rPh>
    <rPh sb="13" eb="15">
      <t>リョウキン</t>
    </rPh>
    <rPh sb="15" eb="17">
      <t>ミナオ</t>
    </rPh>
    <rPh sb="19" eb="21">
      <t>ケントウ</t>
    </rPh>
    <rPh sb="22" eb="23">
      <t>オコナ</t>
    </rPh>
    <rPh sb="33" eb="34">
      <t>カンガ</t>
    </rPh>
    <rPh sb="40" eb="42">
      <t>ジンコウ</t>
    </rPh>
    <rPh sb="42" eb="44">
      <t>ゲンショウ</t>
    </rPh>
    <rPh sb="44" eb="45">
      <t>オヨ</t>
    </rPh>
    <rPh sb="46" eb="49">
      <t>コウレイカ</t>
    </rPh>
    <rPh sb="50" eb="51">
      <t>トモナ</t>
    </rPh>
    <rPh sb="53" eb="55">
      <t>キュウスイ</t>
    </rPh>
    <rPh sb="55" eb="57">
      <t>シュウエキ</t>
    </rPh>
    <rPh sb="58" eb="59">
      <t>ア</t>
    </rPh>
    <rPh sb="66" eb="67">
      <t>ムズカ</t>
    </rPh>
    <rPh sb="73" eb="75">
      <t>シセツ</t>
    </rPh>
    <rPh sb="75" eb="78">
      <t>リヨウリツ</t>
    </rPh>
    <rPh sb="79" eb="81">
      <t>ゲンショウ</t>
    </rPh>
    <rPh sb="83" eb="85">
      <t>キイン</t>
    </rPh>
    <rPh sb="93" eb="95">
      <t>イジョウ</t>
    </rPh>
    <rPh sb="101" eb="103">
      <t>シセツ</t>
    </rPh>
    <rPh sb="103" eb="105">
      <t>キボ</t>
    </rPh>
    <rPh sb="106" eb="109">
      <t>テキセイカ</t>
    </rPh>
    <rPh sb="110" eb="111">
      <t>ハカ</t>
    </rPh>
    <rPh sb="124" eb="125">
      <t>オヨ</t>
    </rPh>
    <rPh sb="135" eb="136">
      <t>ココロ</t>
    </rPh>
    <phoneticPr fontId="4"/>
  </si>
  <si>
    <t>管路更新率は類似団体に比べると比較的高く、計画的な管路更新に取り組んでいることがうかがえる。
しかしながら、経年による老朽管が多く存在するため、継続的な管路更新に努めなければならない。
健全な事業経営を考慮した設備等の整備を行いたい。</t>
    <rPh sb="0" eb="2">
      <t>カンロ</t>
    </rPh>
    <rPh sb="2" eb="4">
      <t>コウシン</t>
    </rPh>
    <rPh sb="4" eb="5">
      <t>リツ</t>
    </rPh>
    <rPh sb="6" eb="8">
      <t>ルイジ</t>
    </rPh>
    <rPh sb="8" eb="10">
      <t>ダンタイ</t>
    </rPh>
    <rPh sb="11" eb="12">
      <t>クラ</t>
    </rPh>
    <rPh sb="15" eb="18">
      <t>ヒカクテキ</t>
    </rPh>
    <rPh sb="18" eb="19">
      <t>タカ</t>
    </rPh>
    <rPh sb="21" eb="24">
      <t>ケイカクテキ</t>
    </rPh>
    <rPh sb="25" eb="27">
      <t>カンロ</t>
    </rPh>
    <rPh sb="27" eb="29">
      <t>コウシン</t>
    </rPh>
    <rPh sb="30" eb="31">
      <t>ト</t>
    </rPh>
    <rPh sb="32" eb="33">
      <t>ク</t>
    </rPh>
    <rPh sb="54" eb="56">
      <t>ケイネン</t>
    </rPh>
    <rPh sb="59" eb="61">
      <t>ロウキュウ</t>
    </rPh>
    <rPh sb="61" eb="62">
      <t>カン</t>
    </rPh>
    <rPh sb="63" eb="64">
      <t>オオ</t>
    </rPh>
    <rPh sb="65" eb="67">
      <t>ソンザイ</t>
    </rPh>
    <rPh sb="72" eb="75">
      <t>ケイゾクテキ</t>
    </rPh>
    <rPh sb="76" eb="78">
      <t>カンロ</t>
    </rPh>
    <rPh sb="78" eb="80">
      <t>コウシン</t>
    </rPh>
    <rPh sb="81" eb="82">
      <t>ツト</t>
    </rPh>
    <rPh sb="93" eb="95">
      <t>ケンゼン</t>
    </rPh>
    <rPh sb="96" eb="98">
      <t>ジギョウ</t>
    </rPh>
    <rPh sb="98" eb="100">
      <t>ケイエイ</t>
    </rPh>
    <rPh sb="101" eb="103">
      <t>コウリョ</t>
    </rPh>
    <rPh sb="105" eb="107">
      <t>セツビ</t>
    </rPh>
    <rPh sb="107" eb="108">
      <t>トウ</t>
    </rPh>
    <rPh sb="109" eb="111">
      <t>セイビ</t>
    </rPh>
    <rPh sb="112" eb="113">
      <t>オコナ</t>
    </rPh>
    <phoneticPr fontId="4"/>
  </si>
  <si>
    <t>経営の健全化にむけ、専門的見解も踏まえた経営戦略の策定に取り組みたい。
また、料金体系の見直し、既存施設の見直し、計画的な管路更新を継続して行うなど積極的な経営改善を行うべきであると考える。
将来にわたり、近隣町村との情報共有を進め、広域連携など検討しながら当町の実情にあった経営の追究を行うとともに、経費削減に努め、健全性の高い事業運営にあたりたい。</t>
    <rPh sb="0" eb="2">
      <t>ケイエイ</t>
    </rPh>
    <rPh sb="3" eb="6">
      <t>ケンゼンカ</t>
    </rPh>
    <rPh sb="10" eb="13">
      <t>センモンテキ</t>
    </rPh>
    <rPh sb="13" eb="15">
      <t>ケンカイ</t>
    </rPh>
    <rPh sb="16" eb="17">
      <t>フ</t>
    </rPh>
    <rPh sb="20" eb="22">
      <t>ケイエイ</t>
    </rPh>
    <rPh sb="22" eb="24">
      <t>センリャク</t>
    </rPh>
    <rPh sb="25" eb="27">
      <t>サクテイ</t>
    </rPh>
    <rPh sb="28" eb="29">
      <t>ト</t>
    </rPh>
    <rPh sb="30" eb="31">
      <t>ク</t>
    </rPh>
    <rPh sb="39" eb="41">
      <t>リョウキン</t>
    </rPh>
    <rPh sb="41" eb="43">
      <t>タイケイ</t>
    </rPh>
    <rPh sb="44" eb="46">
      <t>ミナオ</t>
    </rPh>
    <rPh sb="48" eb="50">
      <t>キゾン</t>
    </rPh>
    <rPh sb="50" eb="52">
      <t>シセツ</t>
    </rPh>
    <rPh sb="53" eb="55">
      <t>ミナオ</t>
    </rPh>
    <rPh sb="57" eb="60">
      <t>ケイカクテキ</t>
    </rPh>
    <rPh sb="61" eb="63">
      <t>カンロ</t>
    </rPh>
    <rPh sb="63" eb="65">
      <t>コウシン</t>
    </rPh>
    <rPh sb="66" eb="68">
      <t>ケイゾク</t>
    </rPh>
    <rPh sb="70" eb="71">
      <t>オコナ</t>
    </rPh>
    <rPh sb="74" eb="77">
      <t>セッキョクテキ</t>
    </rPh>
    <rPh sb="78" eb="80">
      <t>ケイエイ</t>
    </rPh>
    <rPh sb="80" eb="82">
      <t>カイゼン</t>
    </rPh>
    <rPh sb="83" eb="84">
      <t>オコナ</t>
    </rPh>
    <rPh sb="91" eb="92">
      <t>カンガ</t>
    </rPh>
    <rPh sb="96" eb="98">
      <t>ショウライ</t>
    </rPh>
    <rPh sb="103" eb="105">
      <t>キンリン</t>
    </rPh>
    <rPh sb="105" eb="107">
      <t>チョウソン</t>
    </rPh>
    <rPh sb="109" eb="111">
      <t>ジョウホウ</t>
    </rPh>
    <rPh sb="111" eb="113">
      <t>キョウユウ</t>
    </rPh>
    <rPh sb="114" eb="115">
      <t>スス</t>
    </rPh>
    <rPh sb="117" eb="119">
      <t>コウイキ</t>
    </rPh>
    <rPh sb="119" eb="121">
      <t>レンケイ</t>
    </rPh>
    <rPh sb="123" eb="125">
      <t>ケントウ</t>
    </rPh>
    <rPh sb="129" eb="131">
      <t>トウチョウ</t>
    </rPh>
    <rPh sb="132" eb="134">
      <t>ジツジョウ</t>
    </rPh>
    <rPh sb="138" eb="140">
      <t>ケイエイ</t>
    </rPh>
    <rPh sb="141" eb="143">
      <t>ツイキュウ</t>
    </rPh>
    <rPh sb="144" eb="145">
      <t>オコナ</t>
    </rPh>
    <rPh sb="151" eb="153">
      <t>ケイヒ</t>
    </rPh>
    <rPh sb="153" eb="155">
      <t>サクゲン</t>
    </rPh>
    <rPh sb="156" eb="157">
      <t>ツト</t>
    </rPh>
    <rPh sb="159" eb="162">
      <t>ケンゼンセイ</t>
    </rPh>
    <rPh sb="163" eb="164">
      <t>タカ</t>
    </rPh>
    <rPh sb="165" eb="167">
      <t>ジギョウ</t>
    </rPh>
    <rPh sb="167" eb="16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</si>
</sst>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0.65</c:v>
                </c:pt>
              </c:numCache>
            </c:numRef>
          </c:val>
        </c:ser>
        <c:dLbls>
          <c:showLegendKey val="0"/>
          <c:showVal val="0"/>
          <c:showCatName val="0"/>
          <c:showSerName val="0"/>
          <c:showPercent val="0"/>
          <c:showBubbleSize val="0"/>
        </c:dLbls>
        <c:gapWidth val="150"/>
        <c:axId val="130532864"/>
        <c:axId val="1305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30532864"/>
        <c:axId val="130534784"/>
      </c:lineChart>
      <c:dateAx>
        <c:axId val="130532864"/>
        <c:scaling>
          <c:orientation val="minMax"/>
        </c:scaling>
        <c:delete val="1"/>
        <c:axPos val="b"/>
        <c:numFmt formatCode="ge" sourceLinked="1"/>
        <c:majorTickMark val="none"/>
        <c:minorTickMark val="none"/>
        <c:tickLblPos val="none"/>
        <c:crossAx val="130534784"/>
        <c:crosses val="autoZero"/>
        <c:auto val="1"/>
        <c:lblOffset val="100"/>
        <c:baseTimeUnit val="years"/>
      </c:dateAx>
      <c:valAx>
        <c:axId val="1305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67.819999999999993</c:v>
                </c:pt>
                <c:pt idx="1">
                  <c:v>59.54</c:v>
                </c:pt>
                <c:pt idx="2">
                  <c:v>59.54</c:v>
                </c:pt>
                <c:pt idx="3">
                  <c:v>56.65</c:v>
                </c:pt>
                <c:pt idx="4">
                  <c:v>54.52</c:v>
                </c:pt>
              </c:numCache>
            </c:numRef>
          </c:val>
        </c:ser>
        <c:dLbls>
          <c:showLegendKey val="0"/>
          <c:showVal val="0"/>
          <c:showCatName val="0"/>
          <c:showSerName val="0"/>
          <c:showPercent val="0"/>
          <c:showBubbleSize val="0"/>
        </c:dLbls>
        <c:gapWidth val="150"/>
        <c:axId val="130865024"/>
        <c:axId val="1308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30865024"/>
        <c:axId val="130871296"/>
      </c:lineChart>
      <c:dateAx>
        <c:axId val="130865024"/>
        <c:scaling>
          <c:orientation val="minMax"/>
        </c:scaling>
        <c:delete val="1"/>
        <c:axPos val="b"/>
        <c:numFmt formatCode="ge" sourceLinked="1"/>
        <c:majorTickMark val="none"/>
        <c:minorTickMark val="none"/>
        <c:tickLblPos val="none"/>
        <c:crossAx val="130871296"/>
        <c:crosses val="autoZero"/>
        <c:auto val="1"/>
        <c:lblOffset val="100"/>
        <c:baseTimeUnit val="years"/>
      </c:dateAx>
      <c:valAx>
        <c:axId val="1308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63.78</c:v>
                </c:pt>
                <c:pt idx="1">
                  <c:v>70.45</c:v>
                </c:pt>
                <c:pt idx="2">
                  <c:v>68.75</c:v>
                </c:pt>
                <c:pt idx="3">
                  <c:v>71.28</c:v>
                </c:pt>
                <c:pt idx="4">
                  <c:v>70.77</c:v>
                </c:pt>
              </c:numCache>
            </c:numRef>
          </c:val>
        </c:ser>
        <c:dLbls>
          <c:showLegendKey val="0"/>
          <c:showVal val="0"/>
          <c:showCatName val="0"/>
          <c:showSerName val="0"/>
          <c:showPercent val="0"/>
          <c:showBubbleSize val="0"/>
        </c:dLbls>
        <c:gapWidth val="150"/>
        <c:axId val="130958848"/>
        <c:axId val="1309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30958848"/>
        <c:axId val="130960768"/>
      </c:lineChart>
      <c:dateAx>
        <c:axId val="130958848"/>
        <c:scaling>
          <c:orientation val="minMax"/>
        </c:scaling>
        <c:delete val="1"/>
        <c:axPos val="b"/>
        <c:numFmt formatCode="ge" sourceLinked="1"/>
        <c:majorTickMark val="none"/>
        <c:minorTickMark val="none"/>
        <c:tickLblPos val="none"/>
        <c:crossAx val="130960768"/>
        <c:crosses val="autoZero"/>
        <c:auto val="1"/>
        <c:lblOffset val="100"/>
        <c:baseTimeUnit val="years"/>
      </c:dateAx>
      <c:valAx>
        <c:axId val="1309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61.68</c:v>
                </c:pt>
                <c:pt idx="1">
                  <c:v>59.73</c:v>
                </c:pt>
                <c:pt idx="2">
                  <c:v>58.3</c:v>
                </c:pt>
                <c:pt idx="3">
                  <c:v>52.99</c:v>
                </c:pt>
                <c:pt idx="4">
                  <c:v>58.45</c:v>
                </c:pt>
              </c:numCache>
            </c:numRef>
          </c:val>
        </c:ser>
        <c:dLbls>
          <c:showLegendKey val="0"/>
          <c:showVal val="0"/>
          <c:showCatName val="0"/>
          <c:showSerName val="0"/>
          <c:showPercent val="0"/>
          <c:showBubbleSize val="0"/>
        </c:dLbls>
        <c:gapWidth val="150"/>
        <c:axId val="129115264"/>
        <c:axId val="129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29115264"/>
        <c:axId val="129117184"/>
      </c:lineChart>
      <c:dateAx>
        <c:axId val="129115264"/>
        <c:scaling>
          <c:orientation val="minMax"/>
        </c:scaling>
        <c:delete val="1"/>
        <c:axPos val="b"/>
        <c:numFmt formatCode="ge" sourceLinked="1"/>
        <c:majorTickMark val="none"/>
        <c:minorTickMark val="none"/>
        <c:tickLblPos val="none"/>
        <c:crossAx val="129117184"/>
        <c:crosses val="autoZero"/>
        <c:auto val="1"/>
        <c:lblOffset val="100"/>
        <c:baseTimeUnit val="years"/>
      </c:dateAx>
      <c:valAx>
        <c:axId val="129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71008"/>
        <c:axId val="124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71008"/>
        <c:axId val="124172928"/>
      </c:lineChart>
      <c:dateAx>
        <c:axId val="124171008"/>
        <c:scaling>
          <c:orientation val="minMax"/>
        </c:scaling>
        <c:delete val="1"/>
        <c:axPos val="b"/>
        <c:numFmt formatCode="ge" sourceLinked="1"/>
        <c:majorTickMark val="none"/>
        <c:minorTickMark val="none"/>
        <c:tickLblPos val="none"/>
        <c:crossAx val="124172928"/>
        <c:crosses val="autoZero"/>
        <c:auto val="1"/>
        <c:lblOffset val="100"/>
        <c:baseTimeUnit val="years"/>
      </c:dateAx>
      <c:valAx>
        <c:axId val="1241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151360"/>
        <c:axId val="1291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151360"/>
        <c:axId val="129153280"/>
      </c:lineChart>
      <c:dateAx>
        <c:axId val="129151360"/>
        <c:scaling>
          <c:orientation val="minMax"/>
        </c:scaling>
        <c:delete val="1"/>
        <c:axPos val="b"/>
        <c:numFmt formatCode="ge" sourceLinked="1"/>
        <c:majorTickMark val="none"/>
        <c:minorTickMark val="none"/>
        <c:tickLblPos val="none"/>
        <c:crossAx val="129153280"/>
        <c:crosses val="autoZero"/>
        <c:auto val="1"/>
        <c:lblOffset val="100"/>
        <c:baseTimeUnit val="years"/>
      </c:dateAx>
      <c:valAx>
        <c:axId val="1291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617344"/>
        <c:axId val="130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17344"/>
        <c:axId val="130619264"/>
      </c:lineChart>
      <c:dateAx>
        <c:axId val="130617344"/>
        <c:scaling>
          <c:orientation val="minMax"/>
        </c:scaling>
        <c:delete val="1"/>
        <c:axPos val="b"/>
        <c:numFmt formatCode="ge" sourceLinked="1"/>
        <c:majorTickMark val="none"/>
        <c:minorTickMark val="none"/>
        <c:tickLblPos val="none"/>
        <c:crossAx val="130619264"/>
        <c:crosses val="autoZero"/>
        <c:auto val="1"/>
        <c:lblOffset val="100"/>
        <c:baseTimeUnit val="years"/>
      </c:dateAx>
      <c:valAx>
        <c:axId val="130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637184"/>
        <c:axId val="1306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637184"/>
        <c:axId val="130663936"/>
      </c:lineChart>
      <c:dateAx>
        <c:axId val="130637184"/>
        <c:scaling>
          <c:orientation val="minMax"/>
        </c:scaling>
        <c:delete val="1"/>
        <c:axPos val="b"/>
        <c:numFmt formatCode="ge" sourceLinked="1"/>
        <c:majorTickMark val="none"/>
        <c:minorTickMark val="none"/>
        <c:tickLblPos val="none"/>
        <c:crossAx val="130663936"/>
        <c:crosses val="autoZero"/>
        <c:auto val="1"/>
        <c:lblOffset val="100"/>
        <c:baseTimeUnit val="years"/>
      </c:dateAx>
      <c:valAx>
        <c:axId val="130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1883</c:v>
                </c:pt>
                <c:pt idx="1">
                  <c:v>1831.57</c:v>
                </c:pt>
                <c:pt idx="2">
                  <c:v>1614.49</c:v>
                </c:pt>
                <c:pt idx="3">
                  <c:v>1602.97</c:v>
                </c:pt>
                <c:pt idx="4">
                  <c:v>1517.11</c:v>
                </c:pt>
              </c:numCache>
            </c:numRef>
          </c:val>
        </c:ser>
        <c:dLbls>
          <c:showLegendKey val="0"/>
          <c:showVal val="0"/>
          <c:showCatName val="0"/>
          <c:showSerName val="0"/>
          <c:showPercent val="0"/>
          <c:showBubbleSize val="0"/>
        </c:dLbls>
        <c:gapWidth val="150"/>
        <c:axId val="130673664"/>
        <c:axId val="130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30673664"/>
        <c:axId val="130749568"/>
      </c:lineChart>
      <c:dateAx>
        <c:axId val="130673664"/>
        <c:scaling>
          <c:orientation val="minMax"/>
        </c:scaling>
        <c:delete val="1"/>
        <c:axPos val="b"/>
        <c:numFmt formatCode="ge" sourceLinked="1"/>
        <c:majorTickMark val="none"/>
        <c:minorTickMark val="none"/>
        <c:tickLblPos val="none"/>
        <c:crossAx val="130749568"/>
        <c:crosses val="autoZero"/>
        <c:auto val="1"/>
        <c:lblOffset val="100"/>
        <c:baseTimeUnit val="years"/>
      </c:dateAx>
      <c:valAx>
        <c:axId val="130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40.15</c:v>
                </c:pt>
                <c:pt idx="1">
                  <c:v>43.15</c:v>
                </c:pt>
                <c:pt idx="2">
                  <c:v>42.96</c:v>
                </c:pt>
                <c:pt idx="3">
                  <c:v>39.950000000000003</c:v>
                </c:pt>
                <c:pt idx="4">
                  <c:v>44.43</c:v>
                </c:pt>
              </c:numCache>
            </c:numRef>
          </c:val>
        </c:ser>
        <c:dLbls>
          <c:showLegendKey val="0"/>
          <c:showVal val="0"/>
          <c:showCatName val="0"/>
          <c:showSerName val="0"/>
          <c:showPercent val="0"/>
          <c:showBubbleSize val="0"/>
        </c:dLbls>
        <c:gapWidth val="150"/>
        <c:axId val="130787968"/>
        <c:axId val="130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30787968"/>
        <c:axId val="130798336"/>
      </c:lineChart>
      <c:dateAx>
        <c:axId val="130787968"/>
        <c:scaling>
          <c:orientation val="minMax"/>
        </c:scaling>
        <c:delete val="1"/>
        <c:axPos val="b"/>
        <c:numFmt formatCode="ge" sourceLinked="1"/>
        <c:majorTickMark val="none"/>
        <c:minorTickMark val="none"/>
        <c:tickLblPos val="none"/>
        <c:crossAx val="130798336"/>
        <c:crosses val="autoZero"/>
        <c:auto val="1"/>
        <c:lblOffset val="100"/>
        <c:baseTimeUnit val="years"/>
      </c:dateAx>
      <c:valAx>
        <c:axId val="1307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304.58999999999997</c:v>
                </c:pt>
                <c:pt idx="1">
                  <c:v>284.12</c:v>
                </c:pt>
                <c:pt idx="2">
                  <c:v>317.85000000000002</c:v>
                </c:pt>
                <c:pt idx="3">
                  <c:v>328.62</c:v>
                </c:pt>
                <c:pt idx="4">
                  <c:v>316.85000000000002</c:v>
                </c:pt>
              </c:numCache>
            </c:numRef>
          </c:val>
        </c:ser>
        <c:dLbls>
          <c:showLegendKey val="0"/>
          <c:showVal val="0"/>
          <c:showCatName val="0"/>
          <c:showSerName val="0"/>
          <c:showPercent val="0"/>
          <c:showBubbleSize val="0"/>
        </c:dLbls>
        <c:gapWidth val="150"/>
        <c:axId val="130828544"/>
        <c:axId val="130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30828544"/>
        <c:axId val="130834816"/>
      </c:lineChart>
      <c:dateAx>
        <c:axId val="130828544"/>
        <c:scaling>
          <c:orientation val="minMax"/>
        </c:scaling>
        <c:delete val="1"/>
        <c:axPos val="b"/>
        <c:numFmt formatCode="ge" sourceLinked="1"/>
        <c:majorTickMark val="none"/>
        <c:minorTickMark val="none"/>
        <c:tickLblPos val="none"/>
        <c:crossAx val="130834816"/>
        <c:crosses val="autoZero"/>
        <c:auto val="1"/>
        <c:lblOffset val="100"/>
        <c:baseTimeUnit val="years"/>
      </c:dateAx>
      <c:valAx>
        <c:axId val="130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身延町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13154</v>
      </c>
      <c r="AJ8" s="74"/>
      <c r="AK8" s="74"/>
      <c r="AL8" s="74"/>
      <c r="AM8" s="74"/>
      <c r="AN8" s="74"/>
      <c r="AO8" s="74"/>
      <c r="AP8" s="75"/>
      <c r="AQ8" s="56">
        <f>データ!R6</f>
        <v>301.98</v>
      </c>
      <c r="AR8" s="56"/>
      <c r="AS8" s="56"/>
      <c r="AT8" s="56"/>
      <c r="AU8" s="56"/>
      <c r="AV8" s="56"/>
      <c r="AW8" s="56"/>
      <c r="AX8" s="56"/>
      <c r="AY8" s="56">
        <f>データ!S6</f>
        <v>43.56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2330</v>
      </c>
      <c r="AA10" s="64"/>
      <c r="AB10" s="64"/>
      <c r="AC10" s="64"/>
      <c r="AD10" s="64"/>
      <c r="AE10" s="64"/>
      <c r="AF10" s="64"/>
      <c r="AG10" s="64"/>
      <c r="AH10" s="2"/>
      <c r="AI10" s="64">
        <f>データ!T6</f>
        <v>13016</v>
      </c>
      <c r="AJ10" s="64"/>
      <c r="AK10" s="64"/>
      <c r="AL10" s="64"/>
      <c r="AM10" s="64"/>
      <c r="AN10" s="64"/>
      <c r="AO10" s="64"/>
      <c r="AP10" s="64"/>
      <c r="AQ10" s="56">
        <f>データ!U6</f>
        <v>117.66</v>
      </c>
      <c r="AR10" s="56"/>
      <c r="AS10" s="56"/>
      <c r="AT10" s="56"/>
      <c r="AU10" s="56"/>
      <c r="AV10" s="56"/>
      <c r="AW10" s="56"/>
      <c r="AX10" s="56"/>
      <c r="AY10" s="56">
        <f>データ!V6</f>
        <v>110.62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193658</v>
      </c>
      <c r="D6" s="31">
        <f t="shared" si="3"/>
        <v>47</v>
      </c>
      <c r="E6" s="31">
        <f t="shared" si="3"/>
        <v>1</v>
      </c>
      <c r="F6" s="31">
        <f t="shared" si="3"/>
        <v>0</v>
      </c>
      <c r="G6" s="31">
        <f t="shared" si="3"/>
        <v>0</v>
      </c>
      <c r="H6" s="31" t="str">
        <f t="shared" si="3"/>
        <v>山梨県　身延町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100</v>
      </c>
      <c r="P6" s="32">
        <f t="shared" si="3"/>
        <v>2330</v>
      </c>
      <c r="Q6" s="32">
        <f t="shared" si="3"/>
        <v>13154</v>
      </c>
      <c r="R6" s="32">
        <f t="shared" si="3"/>
        <v>301.98</v>
      </c>
      <c r="S6" s="32">
        <f t="shared" si="3"/>
        <v>43.56</v>
      </c>
      <c r="T6" s="32">
        <f t="shared" si="3"/>
        <v>13016</v>
      </c>
      <c r="U6" s="32">
        <f t="shared" si="3"/>
        <v>117.66</v>
      </c>
      <c r="V6" s="32">
        <f t="shared" si="3"/>
        <v>110.62</v>
      </c>
      <c r="W6" s="33">
        <f>IF(W7="",NA(),W7)</f>
        <v>61.68</v>
      </c>
      <c r="X6" s="33">
        <f t="shared" ref="X6:AF6" si="4">IF(X7="",NA(),X7)</f>
        <v>59.73</v>
      </c>
      <c r="Y6" s="33">
        <f t="shared" si="4"/>
        <v>58.3</v>
      </c>
      <c r="Z6" s="33">
        <f t="shared" si="4"/>
        <v>52.99</v>
      </c>
      <c r="AA6" s="33">
        <f t="shared" si="4"/>
        <v>58.45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1883</v>
      </c>
      <c r="BE6" s="33">
        <f t="shared" ref="BE6:BM6" si="7">IF(BE7="",NA(),BE7)</f>
        <v>1831.57</v>
      </c>
      <c r="BF6" s="33">
        <f t="shared" si="7"/>
        <v>1614.49</v>
      </c>
      <c r="BG6" s="33">
        <f t="shared" si="7"/>
        <v>1602.97</v>
      </c>
      <c r="BH6" s="33">
        <f t="shared" si="7"/>
        <v>1517.11</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40.15</v>
      </c>
      <c r="BP6" s="33">
        <f t="shared" ref="BP6:BX6" si="8">IF(BP7="",NA(),BP7)</f>
        <v>43.15</v>
      </c>
      <c r="BQ6" s="33">
        <f t="shared" si="8"/>
        <v>42.96</v>
      </c>
      <c r="BR6" s="33">
        <f t="shared" si="8"/>
        <v>39.950000000000003</v>
      </c>
      <c r="BS6" s="33">
        <f t="shared" si="8"/>
        <v>44.43</v>
      </c>
      <c r="BT6" s="33">
        <f t="shared" si="8"/>
        <v>54.56</v>
      </c>
      <c r="BU6" s="33">
        <f t="shared" si="8"/>
        <v>54.57</v>
      </c>
      <c r="BV6" s="33">
        <f t="shared" si="8"/>
        <v>54.4</v>
      </c>
      <c r="BW6" s="33">
        <f t="shared" si="8"/>
        <v>54.45</v>
      </c>
      <c r="BX6" s="33">
        <f t="shared" si="8"/>
        <v>54.33</v>
      </c>
      <c r="BY6" s="32" t="str">
        <f>IF(BY7="","",IF(BY7="-","【-】","【"&amp;SUBSTITUTE(TEXT(BY7,"#,##0.00"),"-","△")&amp;"】"))</f>
        <v>【33.35】</v>
      </c>
      <c r="BZ6" s="33">
        <f>IF(BZ7="",NA(),BZ7)</f>
        <v>304.58999999999997</v>
      </c>
      <c r="CA6" s="33">
        <f t="shared" ref="CA6:CI6" si="9">IF(CA7="",NA(),CA7)</f>
        <v>284.12</v>
      </c>
      <c r="CB6" s="33">
        <f t="shared" si="9"/>
        <v>317.85000000000002</v>
      </c>
      <c r="CC6" s="33">
        <f t="shared" si="9"/>
        <v>328.62</v>
      </c>
      <c r="CD6" s="33">
        <f t="shared" si="9"/>
        <v>316.85000000000002</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67.819999999999993</v>
      </c>
      <c r="CL6" s="33">
        <f t="shared" ref="CL6:CT6" si="10">IF(CL7="",NA(),CL7)</f>
        <v>59.54</v>
      </c>
      <c r="CM6" s="33">
        <f t="shared" si="10"/>
        <v>59.54</v>
      </c>
      <c r="CN6" s="33">
        <f t="shared" si="10"/>
        <v>56.65</v>
      </c>
      <c r="CO6" s="33">
        <f t="shared" si="10"/>
        <v>54.52</v>
      </c>
      <c r="CP6" s="33">
        <f t="shared" si="10"/>
        <v>64.3</v>
      </c>
      <c r="CQ6" s="33">
        <f t="shared" si="10"/>
        <v>63.99</v>
      </c>
      <c r="CR6" s="33">
        <f t="shared" si="10"/>
        <v>62.01</v>
      </c>
      <c r="CS6" s="33">
        <f t="shared" si="10"/>
        <v>60.68</v>
      </c>
      <c r="CT6" s="33">
        <f t="shared" si="10"/>
        <v>59.87</v>
      </c>
      <c r="CU6" s="32" t="str">
        <f>IF(CU7="","",IF(CU7="-","【-】","【"&amp;SUBSTITUTE(TEXT(CU7,"#,##0.00"),"-","△")&amp;"】"))</f>
        <v>【57.58】</v>
      </c>
      <c r="CV6" s="33">
        <f>IF(CV7="",NA(),CV7)</f>
        <v>63.78</v>
      </c>
      <c r="CW6" s="33">
        <f t="shared" ref="CW6:DE6" si="11">IF(CW7="",NA(),CW7)</f>
        <v>70.45</v>
      </c>
      <c r="CX6" s="33">
        <f t="shared" si="11"/>
        <v>68.75</v>
      </c>
      <c r="CY6" s="33">
        <f t="shared" si="11"/>
        <v>71.28</v>
      </c>
      <c r="CZ6" s="33">
        <f t="shared" si="11"/>
        <v>70.77</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0.65</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193658</v>
      </c>
      <c r="D7" s="35">
        <v>47</v>
      </c>
      <c r="E7" s="35">
        <v>1</v>
      </c>
      <c r="F7" s="35">
        <v>0</v>
      </c>
      <c r="G7" s="35">
        <v>0</v>
      </c>
      <c r="H7" s="35" t="s">
        <v>93</v>
      </c>
      <c r="I7" s="35" t="s">
        <v>94</v>
      </c>
      <c r="J7" s="35" t="s">
        <v>95</v>
      </c>
      <c r="K7" s="35" t="s">
        <v>96</v>
      </c>
      <c r="L7" s="35" t="s">
        <v>97</v>
      </c>
      <c r="M7" s="36" t="s">
        <v>98</v>
      </c>
      <c r="N7" s="36" t="s">
        <v>99</v>
      </c>
      <c r="O7" s="36">
        <v>100</v>
      </c>
      <c r="P7" s="36">
        <v>2330</v>
      </c>
      <c r="Q7" s="36">
        <v>13154</v>
      </c>
      <c r="R7" s="36">
        <v>301.98</v>
      </c>
      <c r="S7" s="36">
        <v>43.56</v>
      </c>
      <c r="T7" s="36">
        <v>13016</v>
      </c>
      <c r="U7" s="36">
        <v>117.66</v>
      </c>
      <c r="V7" s="36">
        <v>110.62</v>
      </c>
      <c r="W7" s="36">
        <v>61.68</v>
      </c>
      <c r="X7" s="36">
        <v>59.73</v>
      </c>
      <c r="Y7" s="36">
        <v>58.3</v>
      </c>
      <c r="Z7" s="36">
        <v>52.99</v>
      </c>
      <c r="AA7" s="36">
        <v>58.45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1883</v>
      </c>
      <c r="BE7" s="36">
        <v>1831.57</v>
      </c>
      <c r="BF7" s="36">
        <v>1614.49</v>
      </c>
      <c r="BG7" s="36">
        <v>1602.97</v>
      </c>
      <c r="BH7" s="36">
        <v>1517.11</v>
      </c>
      <c r="BI7" s="36">
        <v>1355.28</v>
      </c>
      <c r="BJ7" s="36">
        <v>1321.78</v>
      </c>
      <c r="BK7" s="36">
        <v>1326.51</v>
      </c>
      <c r="BL7" s="36">
        <v>1285.3599999999999</v>
      </c>
      <c r="BM7" s="36">
        <v>1246.73</v>
      </c>
      <c r="BN7" s="36">
        <v>1242.9000000000001</v>
      </c>
      <c r="BO7" s="36">
        <v>40.15</v>
      </c>
      <c r="BP7" s="36">
        <v>43.15</v>
      </c>
      <c r="BQ7" s="36">
        <v>42.96</v>
      </c>
      <c r="BR7" s="36">
        <v>39.950000000000003</v>
      </c>
      <c r="BS7" s="36">
        <v>44.43</v>
      </c>
      <c r="BT7" s="36">
        <v>54.56</v>
      </c>
      <c r="BU7" s="36">
        <v>54.57</v>
      </c>
      <c r="BV7" s="36">
        <v>54.4</v>
      </c>
      <c r="BW7" s="36">
        <v>54.45</v>
      </c>
      <c r="BX7" s="36">
        <v>54.33</v>
      </c>
      <c r="BY7" s="36">
        <v>33.35</v>
      </c>
      <c r="BZ7" s="36">
        <v>304.58999999999997</v>
      </c>
      <c r="CA7" s="36">
        <v>284.12</v>
      </c>
      <c r="CB7" s="36">
        <v>317.85000000000002</v>
      </c>
      <c r="CC7" s="36">
        <v>328.62</v>
      </c>
      <c r="CD7" s="36">
        <v>316.85000000000002</v>
      </c>
      <c r="CE7" s="36">
        <v>314.44</v>
      </c>
      <c r="CF7" s="36">
        <v>318.02999999999997</v>
      </c>
      <c r="CG7" s="36">
        <v>325.14</v>
      </c>
      <c r="CH7" s="36">
        <v>332.75</v>
      </c>
      <c r="CI7" s="36">
        <v>341.05</v>
      </c>
      <c r="CJ7" s="36">
        <v>524.69000000000005</v>
      </c>
      <c r="CK7" s="36">
        <v>67.819999999999993</v>
      </c>
      <c r="CL7" s="36">
        <v>59.54</v>
      </c>
      <c r="CM7" s="36">
        <v>59.54</v>
      </c>
      <c r="CN7" s="36">
        <v>56.65</v>
      </c>
      <c r="CO7" s="36">
        <v>54.52</v>
      </c>
      <c r="CP7" s="36">
        <v>64.3</v>
      </c>
      <c r="CQ7" s="36">
        <v>63.99</v>
      </c>
      <c r="CR7" s="36">
        <v>62.01</v>
      </c>
      <c r="CS7" s="36">
        <v>60.68</v>
      </c>
      <c r="CT7" s="36">
        <v>59.87</v>
      </c>
      <c r="CU7" s="36">
        <v>57.58</v>
      </c>
      <c r="CV7" s="36">
        <v>63.78</v>
      </c>
      <c r="CW7" s="36">
        <v>70.45</v>
      </c>
      <c r="CX7" s="36">
        <v>68.75</v>
      </c>
      <c r="CY7" s="36">
        <v>71.28</v>
      </c>
      <c r="CZ7" s="36">
        <v>70.77</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0.65</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2017-02-14T00:12:11Z</cp:lastPrinted>
  <dcterms:created xsi:type="dcterms:W3CDTF">2016-12-02T02:17:58Z</dcterms:created>
  <dcterms:modified xsi:type="dcterms:W3CDTF">2017-02-15T04:34:22Z</dcterms:modified>
</cp:coreProperties>
</file>