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9615" yWindow="15" windowWidth="10395" windowHeight="799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<sst xmlns="http://schemas.openxmlformats.org/spreadsheetml/2006/main" count="221" uniqueCount="111">
  <si>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</si>
  <si>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</si>
  <si>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</si>
  <si>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</si>
  <si>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</si>
  <si>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</si>
  <si>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</si>
  <si>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</si>
  <si>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</si>
  <si>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</si>
  <si>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</si>
  <si>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</si>
  <si>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</si>
  <si>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</si>
  <si>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</si>
  <si>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</si>
  <si>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</si>
  <si>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</si>
  <si>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</si>
  <si>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</si>
  <si>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</si>
  <si>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</si>
  <si>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</si>
  <si>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</si>
  <si>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</si>
  <si>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</si>
  <si>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</si>
  <si>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</si>
  <si>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</si>
  <si>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</si>
  <si>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</si>
  <si>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</si>
  <si>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</si>
  <si>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</si>
  <si>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</si>
  <si>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</si>
  <si>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</si>
  <si>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</si>
  <si>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</si>
  <si>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</si>
  <si>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</si>
  <si>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</si>
  <si>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</si>
  <si>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</si>
  <si>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</si>
  <si>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</si>
  <si>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</si>
  <si>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</si>
  <si>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</si>
  <si>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</si>
  <si>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</si>
  <si>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</si>
  <si>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</si>
  <si>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</si>
  <si>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</si>
  <si>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</si>
  <si>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</si>
  <si>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</si>
  <si>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</si>
  <si>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</si>
  <si>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</si>
  <si>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</si>
  <si>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</si>
  <si>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</si>
  <si>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</si>
  <si>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</si>
  <si>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</si>
  <si>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</si>
  <si>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</si>
  <si>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</si>
  <si>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</si>
  <si>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</si>
  <si>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</si>
  <si>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</si>
  <si>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</si>
  <si>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</si>
  <si>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</si>
  <si>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</si>
  <si>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</si>
  <si>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</si>
  <si>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</si>
  <si>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</si>
  <si>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</si>
  <si>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</si>
  <si>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</si>
  <si>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</si>
  <si>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</si>
  <si>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</si>
  <si>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</si>
  <si>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</si>
  <si>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</si>
  <si>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</si>
  <si>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</si>
  <si>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</si>
  <si>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</si>
  <si>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</si>
  <si>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市川三郷町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</si>
  <si>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</si>
  <si>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</si>
  <si>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</si>
  <si>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</si>
  <si>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</si>
  <si>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</si>
  <si>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</si>
  <si>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</si>
  <si>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</si>
  <si>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</si>
  <si>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</si>
  <si>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管渠改善率については、耐用年数未到来のため0%となっているが、機器の更新及び修繕の増加を見越しての最適整備構想を策定中である。</t>
    <phoneticPr fontId="4"/>
  </si>
  <si>
    <t>事業対象の3地区とも、経費回収率増を目指し最適な料金設定及び水洗化率向上の対策を行い健全性を高めなければならないと考える。</t>
    <phoneticPr fontId="4"/>
  </si>
  <si>
    <t>経費回収率は、水洗化率も考慮しつつ適正な料金設定を検討しなければならないと考える。
企業債残高対事業規模比率については、事業内容として施設整備等は終了し維持管理が主となっており、事業規模に対しての企業債の比率が大きくなっているものと考える。
水洗化率が低率となっていることについては、人口減の影響もあるものと思われるが水洗化率向上の対策が必要と考える。
汚水処理原価についても同様に適正な使用料を検討していく。</t>
    <rPh sb="42" eb="44">
      <t>キギョウ</t>
    </rPh>
    <rPh sb="44" eb="45">
      <t>サイ</t>
    </rPh>
    <rPh sb="45" eb="47">
      <t>ザンダカ</t>
    </rPh>
    <rPh sb="47" eb="48">
      <t>タイ</t>
    </rPh>
    <rPh sb="48" eb="50">
      <t>ジギョウ</t>
    </rPh>
    <rPh sb="50" eb="52">
      <t>キボ</t>
    </rPh>
    <rPh sb="52" eb="54">
      <t>ヒリツ</t>
    </rPh>
    <rPh sb="60" eb="62">
      <t>ジギョウ</t>
    </rPh>
    <rPh sb="62" eb="64">
      <t>ナイヨウ</t>
    </rPh>
    <rPh sb="67" eb="69">
      <t>シセツ</t>
    </rPh>
    <rPh sb="69" eb="71">
      <t>セイビ</t>
    </rPh>
    <rPh sb="71" eb="72">
      <t>トウ</t>
    </rPh>
    <rPh sb="73" eb="75">
      <t>シュウリョウ</t>
    </rPh>
    <rPh sb="76" eb="78">
      <t>イジ</t>
    </rPh>
    <rPh sb="78" eb="80">
      <t>カンリ</t>
    </rPh>
    <rPh sb="81" eb="82">
      <t>シュ</t>
    </rPh>
    <rPh sb="89" eb="91">
      <t>ジギョウ</t>
    </rPh>
    <rPh sb="91" eb="93">
      <t>キボ</t>
    </rPh>
    <rPh sb="94" eb="95">
      <t>タイ</t>
    </rPh>
    <rPh sb="98" eb="100">
      <t>キギョウ</t>
    </rPh>
    <rPh sb="100" eb="101">
      <t>サイ</t>
    </rPh>
    <rPh sb="102" eb="104">
      <t>ヒリツ</t>
    </rPh>
    <rPh sb="105" eb="106">
      <t>オオ</t>
    </rPh>
    <rPh sb="116" eb="117">
      <t>カンガ</t>
    </rPh>
    <rPh sb="177" eb="179">
      <t>オスイ</t>
    </rPh>
    <rPh sb="179" eb="181">
      <t>ショリ</t>
    </rPh>
    <rPh sb="181" eb="183">
      <t>ゲンカ</t>
    </rPh>
    <rPh sb="188" eb="190">
      <t>ドウヨウ</t>
    </rPh>
    <rPh sb="191" eb="193">
      <t>テキセイ</t>
    </rPh>
    <rPh sb="194" eb="197">
      <t>シヨウリョウ</t>
    </rPh>
    <rPh sb="198" eb="20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</si>
</sst>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669696"/>
        <c:axId val="766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76669696"/>
        <c:axId val="76672000"/>
      </c:lineChart>
      <c:dateAx>
        <c:axId val="76669696"/>
        <c:scaling>
          <c:orientation val="minMax"/>
        </c:scaling>
        <c:delete val="1"/>
        <c:axPos val="b"/>
        <c:numFmt formatCode="ge" sourceLinked="1"/>
        <c:majorTickMark val="none"/>
        <c:minorTickMark val="none"/>
        <c:tickLblPos val="none"/>
        <c:crossAx val="76672000"/>
        <c:crosses val="autoZero"/>
        <c:auto val="1"/>
        <c:lblOffset val="100"/>
        <c:baseTimeUnit val="years"/>
      </c:dateAx>
      <c:valAx>
        <c:axId val="766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38.26</c:v>
                </c:pt>
                <c:pt idx="1">
                  <c:v>42.61</c:v>
                </c:pt>
                <c:pt idx="2">
                  <c:v>40</c:v>
                </c:pt>
                <c:pt idx="3">
                  <c:v>37.39</c:v>
                </c:pt>
                <c:pt idx="4">
                  <c:v>35.65</c:v>
                </c:pt>
              </c:numCache>
            </c:numRef>
          </c:val>
        </c:ser>
        <c:dLbls>
          <c:showLegendKey val="0"/>
          <c:showVal val="0"/>
          <c:showCatName val="0"/>
          <c:showSerName val="0"/>
          <c:showPercent val="0"/>
          <c:showBubbleSize val="0"/>
        </c:dLbls>
        <c:gapWidth val="150"/>
        <c:axId val="76982144"/>
        <c:axId val="770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76982144"/>
        <c:axId val="77078528"/>
      </c:lineChart>
      <c:dateAx>
        <c:axId val="76982144"/>
        <c:scaling>
          <c:orientation val="minMax"/>
        </c:scaling>
        <c:delete val="1"/>
        <c:axPos val="b"/>
        <c:numFmt formatCode="ge" sourceLinked="1"/>
        <c:majorTickMark val="none"/>
        <c:minorTickMark val="none"/>
        <c:tickLblPos val="none"/>
        <c:crossAx val="77078528"/>
        <c:crosses val="autoZero"/>
        <c:auto val="1"/>
        <c:lblOffset val="100"/>
        <c:baseTimeUnit val="years"/>
      </c:dateAx>
      <c:valAx>
        <c:axId val="770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57.14</c:v>
                </c:pt>
                <c:pt idx="1">
                  <c:v>53.13</c:v>
                </c:pt>
                <c:pt idx="2">
                  <c:v>58.16</c:v>
                </c:pt>
                <c:pt idx="3">
                  <c:v>55.81</c:v>
                </c:pt>
                <c:pt idx="4">
                  <c:v>54.14</c:v>
                </c:pt>
              </c:numCache>
            </c:numRef>
          </c:val>
        </c:ser>
        <c:dLbls>
          <c:showLegendKey val="0"/>
          <c:showVal val="0"/>
          <c:showCatName val="0"/>
          <c:showSerName val="0"/>
          <c:showPercent val="0"/>
          <c:showBubbleSize val="0"/>
        </c:dLbls>
        <c:gapWidth val="150"/>
        <c:axId val="77133312"/>
        <c:axId val="771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77133312"/>
        <c:axId val="77135232"/>
      </c:lineChart>
      <c:dateAx>
        <c:axId val="77133312"/>
        <c:scaling>
          <c:orientation val="minMax"/>
        </c:scaling>
        <c:delete val="1"/>
        <c:axPos val="b"/>
        <c:numFmt formatCode="ge" sourceLinked="1"/>
        <c:majorTickMark val="none"/>
        <c:minorTickMark val="none"/>
        <c:tickLblPos val="none"/>
        <c:crossAx val="77135232"/>
        <c:crosses val="autoZero"/>
        <c:auto val="1"/>
        <c:lblOffset val="100"/>
        <c:baseTimeUnit val="years"/>
      </c:dateAx>
      <c:valAx>
        <c:axId val="771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57.54</c:v>
                </c:pt>
                <c:pt idx="1">
                  <c:v>58.61</c:v>
                </c:pt>
                <c:pt idx="2">
                  <c:v>62.31</c:v>
                </c:pt>
                <c:pt idx="3">
                  <c:v>74.14</c:v>
                </c:pt>
                <c:pt idx="4">
                  <c:v>77.430000000000007</c:v>
                </c:pt>
              </c:numCache>
            </c:numRef>
          </c:val>
        </c:ser>
        <c:dLbls>
          <c:showLegendKey val="0"/>
          <c:showVal val="0"/>
          <c:showCatName val="0"/>
          <c:showSerName val="0"/>
          <c:showPercent val="0"/>
          <c:showBubbleSize val="0"/>
        </c:dLbls>
        <c:gapWidth val="150"/>
        <c:axId val="75617408"/>
        <c:axId val="756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617408"/>
        <c:axId val="75619328"/>
      </c:lineChart>
      <c:dateAx>
        <c:axId val="75617408"/>
        <c:scaling>
          <c:orientation val="minMax"/>
        </c:scaling>
        <c:delete val="1"/>
        <c:axPos val="b"/>
        <c:numFmt formatCode="ge" sourceLinked="1"/>
        <c:majorTickMark val="none"/>
        <c:minorTickMark val="none"/>
        <c:tickLblPos val="none"/>
        <c:crossAx val="75619328"/>
        <c:crosses val="autoZero"/>
        <c:auto val="1"/>
        <c:lblOffset val="100"/>
        <c:baseTimeUnit val="years"/>
      </c:dateAx>
      <c:valAx>
        <c:axId val="756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981568"/>
        <c:axId val="759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981568"/>
        <c:axId val="75983488"/>
      </c:lineChart>
      <c:dateAx>
        <c:axId val="75981568"/>
        <c:scaling>
          <c:orientation val="minMax"/>
        </c:scaling>
        <c:delete val="1"/>
        <c:axPos val="b"/>
        <c:numFmt formatCode="ge" sourceLinked="1"/>
        <c:majorTickMark val="none"/>
        <c:minorTickMark val="none"/>
        <c:tickLblPos val="none"/>
        <c:crossAx val="75983488"/>
        <c:crosses val="autoZero"/>
        <c:auto val="1"/>
        <c:lblOffset val="100"/>
        <c:baseTimeUnit val="years"/>
      </c:dateAx>
      <c:valAx>
        <c:axId val="759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001664"/>
        <c:axId val="7600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001664"/>
        <c:axId val="76003584"/>
      </c:lineChart>
      <c:dateAx>
        <c:axId val="76001664"/>
        <c:scaling>
          <c:orientation val="minMax"/>
        </c:scaling>
        <c:delete val="1"/>
        <c:axPos val="b"/>
        <c:numFmt formatCode="ge" sourceLinked="1"/>
        <c:majorTickMark val="none"/>
        <c:minorTickMark val="none"/>
        <c:tickLblPos val="none"/>
        <c:crossAx val="76003584"/>
        <c:crosses val="autoZero"/>
        <c:auto val="1"/>
        <c:lblOffset val="100"/>
        <c:baseTimeUnit val="years"/>
      </c:dateAx>
      <c:valAx>
        <c:axId val="7600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013568"/>
        <c:axId val="760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013568"/>
        <c:axId val="76015488"/>
      </c:lineChart>
      <c:dateAx>
        <c:axId val="76013568"/>
        <c:scaling>
          <c:orientation val="minMax"/>
        </c:scaling>
        <c:delete val="1"/>
        <c:axPos val="b"/>
        <c:numFmt formatCode="ge" sourceLinked="1"/>
        <c:majorTickMark val="none"/>
        <c:minorTickMark val="none"/>
        <c:tickLblPos val="none"/>
        <c:crossAx val="76015488"/>
        <c:crosses val="autoZero"/>
        <c:auto val="1"/>
        <c:lblOffset val="100"/>
        <c:baseTimeUnit val="years"/>
      </c:dateAx>
      <c:valAx>
        <c:axId val="760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1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033408"/>
        <c:axId val="7604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033408"/>
        <c:axId val="76047872"/>
      </c:lineChart>
      <c:dateAx>
        <c:axId val="76033408"/>
        <c:scaling>
          <c:orientation val="minMax"/>
        </c:scaling>
        <c:delete val="1"/>
        <c:axPos val="b"/>
        <c:numFmt formatCode="ge" sourceLinked="1"/>
        <c:majorTickMark val="none"/>
        <c:minorTickMark val="none"/>
        <c:tickLblPos val="none"/>
        <c:crossAx val="76047872"/>
        <c:crosses val="autoZero"/>
        <c:auto val="1"/>
        <c:lblOffset val="100"/>
        <c:baseTimeUnit val="years"/>
      </c:dateAx>
      <c:valAx>
        <c:axId val="760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1878.79</c:v>
                </c:pt>
                <c:pt idx="1">
                  <c:v>6910.78</c:v>
                </c:pt>
                <c:pt idx="2">
                  <c:v>5500.37</c:v>
                </c:pt>
                <c:pt idx="3">
                  <c:v>4626.3900000000003</c:v>
                </c:pt>
                <c:pt idx="4">
                  <c:v>7558.58</c:v>
                </c:pt>
              </c:numCache>
            </c:numRef>
          </c:val>
        </c:ser>
        <c:dLbls>
          <c:showLegendKey val="0"/>
          <c:showVal val="0"/>
          <c:showCatName val="0"/>
          <c:showSerName val="0"/>
          <c:showPercent val="0"/>
          <c:showBubbleSize val="0"/>
        </c:dLbls>
        <c:gapWidth val="150"/>
        <c:axId val="76082176"/>
        <c:axId val="7608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76082176"/>
        <c:axId val="76084352"/>
      </c:lineChart>
      <c:dateAx>
        <c:axId val="76082176"/>
        <c:scaling>
          <c:orientation val="minMax"/>
        </c:scaling>
        <c:delete val="1"/>
        <c:axPos val="b"/>
        <c:numFmt formatCode="ge" sourceLinked="1"/>
        <c:majorTickMark val="none"/>
        <c:minorTickMark val="none"/>
        <c:tickLblPos val="none"/>
        <c:crossAx val="76084352"/>
        <c:crosses val="autoZero"/>
        <c:auto val="1"/>
        <c:lblOffset val="100"/>
        <c:baseTimeUnit val="years"/>
      </c:dateAx>
      <c:valAx>
        <c:axId val="7608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19.86</c:v>
                </c:pt>
                <c:pt idx="1">
                  <c:v>14.4</c:v>
                </c:pt>
                <c:pt idx="2">
                  <c:v>14.77</c:v>
                </c:pt>
                <c:pt idx="3">
                  <c:v>12.23</c:v>
                </c:pt>
                <c:pt idx="4">
                  <c:v>13.36</c:v>
                </c:pt>
              </c:numCache>
            </c:numRef>
          </c:val>
        </c:ser>
        <c:dLbls>
          <c:showLegendKey val="0"/>
          <c:showVal val="0"/>
          <c:showCatName val="0"/>
          <c:showSerName val="0"/>
          <c:showPercent val="0"/>
          <c:showBubbleSize val="0"/>
        </c:dLbls>
        <c:gapWidth val="150"/>
        <c:axId val="76573312"/>
        <c:axId val="767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76573312"/>
        <c:axId val="76702464"/>
      </c:lineChart>
      <c:dateAx>
        <c:axId val="76573312"/>
        <c:scaling>
          <c:orientation val="minMax"/>
        </c:scaling>
        <c:delete val="1"/>
        <c:axPos val="b"/>
        <c:numFmt formatCode="ge" sourceLinked="1"/>
        <c:majorTickMark val="none"/>
        <c:minorTickMark val="none"/>
        <c:tickLblPos val="none"/>
        <c:crossAx val="76702464"/>
        <c:crosses val="autoZero"/>
        <c:auto val="1"/>
        <c:lblOffset val="100"/>
        <c:baseTimeUnit val="years"/>
      </c:dateAx>
      <c:valAx>
        <c:axId val="767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419.71</c:v>
                </c:pt>
                <c:pt idx="1">
                  <c:v>529.92999999999995</c:v>
                </c:pt>
                <c:pt idx="2">
                  <c:v>546.03</c:v>
                </c:pt>
                <c:pt idx="3">
                  <c:v>698.9</c:v>
                </c:pt>
                <c:pt idx="4">
                  <c:v>692.14</c:v>
                </c:pt>
              </c:numCache>
            </c:numRef>
          </c:val>
        </c:ser>
        <c:dLbls>
          <c:showLegendKey val="0"/>
          <c:showVal val="0"/>
          <c:showCatName val="0"/>
          <c:showSerName val="0"/>
          <c:showPercent val="0"/>
          <c:showBubbleSize val="0"/>
        </c:dLbls>
        <c:gapWidth val="150"/>
        <c:axId val="76810496"/>
        <c:axId val="769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76810496"/>
        <c:axId val="76931456"/>
      </c:lineChart>
      <c:dateAx>
        <c:axId val="76810496"/>
        <c:scaling>
          <c:orientation val="minMax"/>
        </c:scaling>
        <c:delete val="1"/>
        <c:axPos val="b"/>
        <c:numFmt formatCode="ge" sourceLinked="1"/>
        <c:majorTickMark val="none"/>
        <c:minorTickMark val="none"/>
        <c:tickLblPos val="none"/>
        <c:crossAx val="76931456"/>
        <c:crosses val="autoZero"/>
        <c:auto val="1"/>
        <c:lblOffset val="100"/>
        <c:baseTimeUnit val="years"/>
      </c:dateAx>
      <c:valAx>
        <c:axId val="769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49"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山梨県　市川三郷町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16577</v>
      </c>
      <c r="AM8" s="47"/>
      <c r="AN8" s="47"/>
      <c r="AO8" s="47"/>
      <c r="AP8" s="47"/>
      <c r="AQ8" s="47"/>
      <c r="AR8" s="47"/>
      <c r="AS8" s="47"/>
      <c r="AT8" s="43">
        <f>データ!S6</f>
        <v>75.180000000000007</v>
      </c>
      <c r="AU8" s="43"/>
      <c r="AV8" s="43"/>
      <c r="AW8" s="43"/>
      <c r="AX8" s="43"/>
      <c r="AY8" s="43"/>
      <c r="AZ8" s="43"/>
      <c r="BA8" s="43"/>
      <c r="BB8" s="43">
        <f>データ!T6</f>
        <v>220.5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0.8</v>
      </c>
      <c r="Q10" s="43"/>
      <c r="R10" s="43"/>
      <c r="S10" s="43"/>
      <c r="T10" s="43"/>
      <c r="U10" s="43"/>
      <c r="V10" s="43"/>
      <c r="W10" s="43">
        <f>データ!P6</f>
        <v>100</v>
      </c>
      <c r="X10" s="43"/>
      <c r="Y10" s="43"/>
      <c r="Z10" s="43"/>
      <c r="AA10" s="43"/>
      <c r="AB10" s="43"/>
      <c r="AC10" s="43"/>
      <c r="AD10" s="47">
        <f>データ!Q6</f>
        <v>2540</v>
      </c>
      <c r="AE10" s="47"/>
      <c r="AF10" s="47"/>
      <c r="AG10" s="47"/>
      <c r="AH10" s="47"/>
      <c r="AI10" s="47"/>
      <c r="AJ10" s="47"/>
      <c r="AK10" s="2"/>
      <c r="AL10" s="47">
        <f>データ!U6</f>
        <v>133</v>
      </c>
      <c r="AM10" s="47"/>
      <c r="AN10" s="47"/>
      <c r="AO10" s="47"/>
      <c r="AP10" s="47"/>
      <c r="AQ10" s="47"/>
      <c r="AR10" s="47"/>
      <c r="AS10" s="47"/>
      <c r="AT10" s="43">
        <f>データ!V6</f>
        <v>0.34</v>
      </c>
      <c r="AU10" s="43"/>
      <c r="AV10" s="43"/>
      <c r="AW10" s="43"/>
      <c r="AX10" s="43"/>
      <c r="AY10" s="43"/>
      <c r="AZ10" s="43"/>
      <c r="BA10" s="43"/>
      <c r="BB10" s="43">
        <f>データ!W6</f>
        <v>391.18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193461</v>
      </c>
      <c r="D6" s="31">
        <f t="shared" si="3"/>
        <v>47</v>
      </c>
      <c r="E6" s="31">
        <f t="shared" si="3"/>
        <v>17</v>
      </c>
      <c r="F6" s="31">
        <f t="shared" si="3"/>
        <v>5</v>
      </c>
      <c r="G6" s="31">
        <f t="shared" si="3"/>
        <v>0</v>
      </c>
      <c r="H6" s="31" t="str">
        <f t="shared" si="3"/>
        <v>山梨県　市川三郷町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0.8</v>
      </c>
      <c r="P6" s="32">
        <f t="shared" si="3"/>
        <v>100</v>
      </c>
      <c r="Q6" s="32">
        <f t="shared" si="3"/>
        <v>2540</v>
      </c>
      <c r="R6" s="32">
        <f t="shared" si="3"/>
        <v>16577</v>
      </c>
      <c r="S6" s="32">
        <f t="shared" si="3"/>
        <v>75.180000000000007</v>
      </c>
      <c r="T6" s="32">
        <f t="shared" si="3"/>
        <v>220.5</v>
      </c>
      <c r="U6" s="32">
        <f t="shared" si="3"/>
        <v>133</v>
      </c>
      <c r="V6" s="32">
        <f t="shared" si="3"/>
        <v>0.34</v>
      </c>
      <c r="W6" s="32">
        <f t="shared" si="3"/>
        <v>391.18</v>
      </c>
      <c r="X6" s="33">
        <f>IF(X7="",NA(),X7)</f>
        <v>57.54</v>
      </c>
      <c r="Y6" s="33">
        <f t="shared" ref="Y6:AG6" si="4">IF(Y7="",NA(),Y7)</f>
        <v>58.61</v>
      </c>
      <c r="Z6" s="33">
        <f t="shared" si="4"/>
        <v>62.31</v>
      </c>
      <c r="AA6" s="33">
        <f t="shared" si="4"/>
        <v>74.14</v>
      </c>
      <c r="AB6" s="33">
        <f t="shared" si="4"/>
        <v>77.430000000000007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1878.79</v>
      </c>
      <c r="BF6" s="33">
        <f t="shared" ref="BF6:BN6" si="7">IF(BF7="",NA(),BF7)</f>
        <v>6910.78</v>
      </c>
      <c r="BG6" s="33">
        <f t="shared" si="7"/>
        <v>5500.37</v>
      </c>
      <c r="BH6" s="33">
        <f t="shared" si="7"/>
        <v>4626.3900000000003</v>
      </c>
      <c r="BI6" s="33">
        <f t="shared" si="7"/>
        <v>7558.58</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19.86</v>
      </c>
      <c r="BQ6" s="33">
        <f t="shared" ref="BQ6:BY6" si="8">IF(BQ7="",NA(),BQ7)</f>
        <v>14.4</v>
      </c>
      <c r="BR6" s="33">
        <f t="shared" si="8"/>
        <v>14.77</v>
      </c>
      <c r="BS6" s="33">
        <f t="shared" si="8"/>
        <v>12.23</v>
      </c>
      <c r="BT6" s="33">
        <f t="shared" si="8"/>
        <v>13.36</v>
      </c>
      <c r="BU6" s="33">
        <f t="shared" si="8"/>
        <v>42.13</v>
      </c>
      <c r="BV6" s="33">
        <f t="shared" si="8"/>
        <v>42.48</v>
      </c>
      <c r="BW6" s="33">
        <f t="shared" si="8"/>
        <v>41.04</v>
      </c>
      <c r="BX6" s="33">
        <f t="shared" si="8"/>
        <v>50.82</v>
      </c>
      <c r="BY6" s="33">
        <f t="shared" si="8"/>
        <v>52.19</v>
      </c>
      <c r="BZ6" s="32" t="str">
        <f>IF(BZ7="","",IF(BZ7="-","【-】","【"&amp;SUBSTITUTE(TEXT(BZ7,"#,##0.00"),"-","△")&amp;"】"))</f>
        <v>【52.78】</v>
      </c>
      <c r="CA6" s="33">
        <f>IF(CA7="",NA(),CA7)</f>
        <v>419.71</v>
      </c>
      <c r="CB6" s="33">
        <f t="shared" ref="CB6:CJ6" si="9">IF(CB7="",NA(),CB7)</f>
        <v>529.92999999999995</v>
      </c>
      <c r="CC6" s="33">
        <f t="shared" si="9"/>
        <v>546.03</v>
      </c>
      <c r="CD6" s="33">
        <f t="shared" si="9"/>
        <v>698.9</v>
      </c>
      <c r="CE6" s="33">
        <f t="shared" si="9"/>
        <v>692.14</v>
      </c>
      <c r="CF6" s="33">
        <f t="shared" si="9"/>
        <v>348.41</v>
      </c>
      <c r="CG6" s="33">
        <f t="shared" si="9"/>
        <v>343.8</v>
      </c>
      <c r="CH6" s="33">
        <f t="shared" si="9"/>
        <v>357.08</v>
      </c>
      <c r="CI6" s="33">
        <f t="shared" si="9"/>
        <v>300.52</v>
      </c>
      <c r="CJ6" s="33">
        <f t="shared" si="9"/>
        <v>296.14</v>
      </c>
      <c r="CK6" s="32" t="str">
        <f>IF(CK7="","",IF(CK7="-","【-】","【"&amp;SUBSTITUTE(TEXT(CK7,"#,##0.00"),"-","△")&amp;"】"))</f>
        <v>【289.81】</v>
      </c>
      <c r="CL6" s="33">
        <f>IF(CL7="",NA(),CL7)</f>
        <v>38.26</v>
      </c>
      <c r="CM6" s="33">
        <f t="shared" ref="CM6:CU6" si="10">IF(CM7="",NA(),CM7)</f>
        <v>42.61</v>
      </c>
      <c r="CN6" s="33">
        <f t="shared" si="10"/>
        <v>40</v>
      </c>
      <c r="CO6" s="33">
        <f t="shared" si="10"/>
        <v>37.39</v>
      </c>
      <c r="CP6" s="33">
        <f t="shared" si="10"/>
        <v>35.65</v>
      </c>
      <c r="CQ6" s="33">
        <f t="shared" si="10"/>
        <v>46.85</v>
      </c>
      <c r="CR6" s="33">
        <f t="shared" si="10"/>
        <v>46.06</v>
      </c>
      <c r="CS6" s="33">
        <f t="shared" si="10"/>
        <v>45.95</v>
      </c>
      <c r="CT6" s="33">
        <f t="shared" si="10"/>
        <v>53.24</v>
      </c>
      <c r="CU6" s="33">
        <f t="shared" si="10"/>
        <v>52.31</v>
      </c>
      <c r="CV6" s="32" t="str">
        <f>IF(CV7="","",IF(CV7="-","【-】","【"&amp;SUBSTITUTE(TEXT(CV7,"#,##0.00"),"-","△")&amp;"】"))</f>
        <v>【52.74】</v>
      </c>
      <c r="CW6" s="33">
        <f>IF(CW7="",NA(),CW7)</f>
        <v>57.14</v>
      </c>
      <c r="CX6" s="33">
        <f t="shared" ref="CX6:DF6" si="11">IF(CX7="",NA(),CX7)</f>
        <v>53.13</v>
      </c>
      <c r="CY6" s="33">
        <f t="shared" si="11"/>
        <v>58.16</v>
      </c>
      <c r="CZ6" s="33">
        <f t="shared" si="11"/>
        <v>55.81</v>
      </c>
      <c r="DA6" s="33">
        <f t="shared" si="11"/>
        <v>54.14</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x14ac:dyDescent="0.15">
      <c r="A7" s="26"/>
      <c r="B7" s="35">
        <v>2015</v>
      </c>
      <c r="C7" s="35">
        <v>193461</v>
      </c>
      <c r="D7" s="35">
        <v>47</v>
      </c>
      <c r="E7" s="35">
        <v>17</v>
      </c>
      <c r="F7" s="35">
        <v>5</v>
      </c>
      <c r="G7" s="35">
        <v>0</v>
      </c>
      <c r="H7" s="35" t="s">
        <v>96</v>
      </c>
      <c r="I7" s="35" t="s">
        <v>97</v>
      </c>
      <c r="J7" s="35" t="s">
        <v>98</v>
      </c>
      <c r="K7" s="35" t="s">
        <v>99</v>
      </c>
      <c r="L7" s="35" t="s">
        <v>100</v>
      </c>
      <c r="M7" s="36" t="s">
        <v>101</v>
      </c>
      <c r="N7" s="36" t="s">
        <v>102</v>
      </c>
      <c r="O7" s="36">
        <v>0.8</v>
      </c>
      <c r="P7" s="36">
        <v>100</v>
      </c>
      <c r="Q7" s="36">
        <v>2540</v>
      </c>
      <c r="R7" s="36">
        <v>16577</v>
      </c>
      <c r="S7" s="36">
        <v>75.180000000000007</v>
      </c>
      <c r="T7" s="36">
        <v>220.5</v>
      </c>
      <c r="U7" s="36">
        <v>133</v>
      </c>
      <c r="V7" s="36">
        <v>0.34</v>
      </c>
      <c r="W7" s="36">
        <v>391.18</v>
      </c>
      <c r="X7" s="36">
        <v>57.54</v>
      </c>
      <c r="Y7" s="36">
        <v>58.61</v>
      </c>
      <c r="Z7" s="36">
        <v>62.31</v>
      </c>
      <c r="AA7" s="36">
        <v>74.14</v>
      </c>
      <c r="AB7" s="36">
        <v>77.430000000000007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1878.79</v>
      </c>
      <c r="BF7" s="36">
        <v>6910.78</v>
      </c>
      <c r="BG7" s="36">
        <v>5500.37</v>
      </c>
      <c r="BH7" s="36">
        <v>4626.3900000000003</v>
      </c>
      <c r="BI7" s="36">
        <v>7558.58</v>
      </c>
      <c r="BJ7" s="36">
        <v>1224.75</v>
      </c>
      <c r="BK7" s="36">
        <v>1144.05</v>
      </c>
      <c r="BL7" s="36">
        <v>1117.1099999999999</v>
      </c>
      <c r="BM7" s="36">
        <v>1044.8</v>
      </c>
      <c r="BN7" s="36">
        <v>1081.8</v>
      </c>
      <c r="BO7" s="36">
        <v>1015.77</v>
      </c>
      <c r="BP7" s="36">
        <v>19.86</v>
      </c>
      <c r="BQ7" s="36">
        <v>14.4</v>
      </c>
      <c r="BR7" s="36">
        <v>14.77</v>
      </c>
      <c r="BS7" s="36">
        <v>12.23</v>
      </c>
      <c r="BT7" s="36">
        <v>13.36</v>
      </c>
      <c r="BU7" s="36">
        <v>42.13</v>
      </c>
      <c r="BV7" s="36">
        <v>42.48</v>
      </c>
      <c r="BW7" s="36">
        <v>41.04</v>
      </c>
      <c r="BX7" s="36">
        <v>50.82</v>
      </c>
      <c r="BY7" s="36">
        <v>52.19</v>
      </c>
      <c r="BZ7" s="36">
        <v>52.78</v>
      </c>
      <c r="CA7" s="36">
        <v>419.71</v>
      </c>
      <c r="CB7" s="36">
        <v>529.92999999999995</v>
      </c>
      <c r="CC7" s="36">
        <v>546.03</v>
      </c>
      <c r="CD7" s="36">
        <v>698.9</v>
      </c>
      <c r="CE7" s="36">
        <v>692.14</v>
      </c>
      <c r="CF7" s="36">
        <v>348.41</v>
      </c>
      <c r="CG7" s="36">
        <v>343.8</v>
      </c>
      <c r="CH7" s="36">
        <v>357.08</v>
      </c>
      <c r="CI7" s="36">
        <v>300.52</v>
      </c>
      <c r="CJ7" s="36">
        <v>296.14</v>
      </c>
      <c r="CK7" s="36">
        <v>289.81</v>
      </c>
      <c r="CL7" s="36">
        <v>38.26</v>
      </c>
      <c r="CM7" s="36">
        <v>42.61</v>
      </c>
      <c r="CN7" s="36">
        <v>40</v>
      </c>
      <c r="CO7" s="36">
        <v>37.39</v>
      </c>
      <c r="CP7" s="36">
        <v>35.65</v>
      </c>
      <c r="CQ7" s="36">
        <v>46.85</v>
      </c>
      <c r="CR7" s="36">
        <v>46.06</v>
      </c>
      <c r="CS7" s="36">
        <v>45.95</v>
      </c>
      <c r="CT7" s="36">
        <v>53.24</v>
      </c>
      <c r="CU7" s="36">
        <v>52.31</v>
      </c>
      <c r="CV7" s="36">
        <v>52.74</v>
      </c>
      <c r="CW7" s="36">
        <v>57.14</v>
      </c>
      <c r="CX7" s="36">
        <v>53.13</v>
      </c>
      <c r="CY7" s="36">
        <v>58.16</v>
      </c>
      <c r="CZ7" s="36">
        <v>55.81</v>
      </c>
      <c r="DA7" s="36">
        <v>54.14</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2017-02-17T00:23:34Z</cp:lastPrinted>
  <dcterms:created xsi:type="dcterms:W3CDTF">2017-02-08T03:10:40Z</dcterms:created>
  <dcterms:modified xsi:type="dcterms:W3CDTF">2017-02-21T02:32:58Z</dcterms:modified>
</cp:coreProperties>
</file>