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615" yWindow="-30" windowWidth="10935" windowHeight="80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<sst xmlns="http://schemas.openxmlformats.org/spreadsheetml/2006/main" count="226" uniqueCount="111">
  <si>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</si>
  <si>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</si>
  <si>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</si>
  <si>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</si>
  <si>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</si>
  <si>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</si>
  <si>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</si>
  <si>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</si>
  <si>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</si>
  <si>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</si>
  <si>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</si>
  <si>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</si>
  <si>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</si>
  <si>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</si>
  <si>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</si>
  <si>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</si>
  <si>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</si>
  <si>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</si>
  <si>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</si>
  <si>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</si>
  <si>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</si>
  <si>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</si>
  <si>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</si>
  <si>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</si>
  <si>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</si>
  <si>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</si>
  <si>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</si>
  <si>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</si>
  <si>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</si>
  <si>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</si>
  <si>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</si>
  <si>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</si>
  <si>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</si>
  <si>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</si>
  <si>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</si>
  <si>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</si>
  <si>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</si>
  <si>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</si>
  <si>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</si>
  <si>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</si>
  <si>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</si>
  <si>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</si>
  <si>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</si>
  <si>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</si>
  <si>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</si>
  <si>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</si>
  <si>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</si>
  <si>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</si>
  <si>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</si>
  <si>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</si>
  <si>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</si>
  <si>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</si>
  <si>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</si>
  <si>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</si>
  <si>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</si>
  <si>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</si>
  <si>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</si>
  <si>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</si>
  <si>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</si>
  <si>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</si>
  <si>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</si>
  <si>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</si>
  <si>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</si>
  <si>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</si>
  <si>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</si>
  <si>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</si>
  <si>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</si>
  <si>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</si>
  <si>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</si>
  <si>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</si>
  <si>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</si>
  <si>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</si>
  <si>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</si>
  <si>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</si>
  <si>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</si>
  <si>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</si>
  <si>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</si>
  <si>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</si>
  <si>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</si>
  <si>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</si>
  <si>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</si>
  <si>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</si>
  <si>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</si>
  <si>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</si>
  <si>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</si>
  <si>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</si>
  <si>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</si>
  <si>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</si>
  <si>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</si>
  <si>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</si>
  <si>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</si>
  <si>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</si>
  <si>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</si>
  <si>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</si>
  <si>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</si>
  <si>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</si>
  <si>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市川三郷町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</si>
  <si>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</si>
  <si>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</si>
  <si>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</si>
  <si>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</si>
  <si>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</si>
  <si>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</si>
  <si>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</si>
  <si>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</si>
  <si>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</si>
  <si>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</si>
  <si>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</si>
  <si>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企業債残高対事業規模比率については、直近でのピークであるＨ24年度と比較し減少しているが債務残高と事業促進とのバランスを考え事業計画の見直しをしていくことが必要と考える。
経費回収率については、前年度を下回っており下水道使用水量の減少が影響しているものと思われる。また平均値を下回っているため下水道使用料の改定を検討しなければならないと考える。
水洗化率については、接続件数は確実に増えており上昇しているが人口減少の影響もあり平均値には届いていない。</t>
    <rPh sb="18" eb="20">
      <t>チョッキン</t>
    </rPh>
    <rPh sb="31" eb="32">
      <t>ネン</t>
    </rPh>
    <rPh sb="32" eb="33">
      <t>ド</t>
    </rPh>
    <rPh sb="34" eb="36">
      <t>ヒカク</t>
    </rPh>
    <rPh sb="60" eb="61">
      <t>カンガ</t>
    </rPh>
    <rPh sb="62" eb="64">
      <t>ジギョウ</t>
    </rPh>
    <rPh sb="64" eb="66">
      <t>ケイカク</t>
    </rPh>
    <rPh sb="67" eb="69">
      <t>ミナオ</t>
    </rPh>
    <rPh sb="78" eb="80">
      <t>ヒツヨウ</t>
    </rPh>
    <rPh sb="81" eb="82">
      <t>カンガ</t>
    </rPh>
    <rPh sb="138" eb="140">
      <t>シタマワ</t>
    </rPh>
    <phoneticPr fontId="4"/>
  </si>
  <si>
    <t>管渠改善率については、耐用年数未到来のため0%となっているが、機器の更新及び修繕の増加を見越しての修繕計画の策定を検討していく。</t>
    <rPh sb="57" eb="59">
      <t>ケントウ</t>
    </rPh>
    <phoneticPr fontId="4"/>
  </si>
  <si>
    <t>経費回収率に重点を置き、健全性の高い経営をめざし適切な下水道使用料金の設定を検討していく。</t>
    <rPh sb="38" eb="4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</si>
</sst>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547648"/>
        <c:axId val="656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65547648"/>
        <c:axId val="65638400"/>
      </c:lineChart>
      <c:dateAx>
        <c:axId val="65547648"/>
        <c:scaling>
          <c:orientation val="minMax"/>
        </c:scaling>
        <c:delete val="1"/>
        <c:axPos val="b"/>
        <c:numFmt formatCode="ge" sourceLinked="1"/>
        <c:majorTickMark val="none"/>
        <c:minorTickMark val="none"/>
        <c:tickLblPos val="none"/>
        <c:crossAx val="65638400"/>
        <c:crosses val="autoZero"/>
        <c:auto val="1"/>
        <c:lblOffset val="100"/>
        <c:baseTimeUnit val="years"/>
      </c:dateAx>
      <c:valAx>
        <c:axId val="656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655616"/>
        <c:axId val="767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76655616"/>
        <c:axId val="76719232"/>
      </c:lineChart>
      <c:dateAx>
        <c:axId val="76655616"/>
        <c:scaling>
          <c:orientation val="minMax"/>
        </c:scaling>
        <c:delete val="1"/>
        <c:axPos val="b"/>
        <c:numFmt formatCode="ge" sourceLinked="1"/>
        <c:majorTickMark val="none"/>
        <c:minorTickMark val="none"/>
        <c:tickLblPos val="none"/>
        <c:crossAx val="76719232"/>
        <c:crosses val="autoZero"/>
        <c:auto val="1"/>
        <c:lblOffset val="100"/>
        <c:baseTimeUnit val="years"/>
      </c:dateAx>
      <c:valAx>
        <c:axId val="767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77.03</c:v>
                </c:pt>
                <c:pt idx="1">
                  <c:v>76</c:v>
                </c:pt>
                <c:pt idx="2">
                  <c:v>76.650000000000006</c:v>
                </c:pt>
                <c:pt idx="3">
                  <c:v>78.209999999999994</c:v>
                </c:pt>
                <c:pt idx="4">
                  <c:v>80.459999999999994</c:v>
                </c:pt>
              </c:numCache>
            </c:numRef>
          </c:val>
        </c:ser>
        <c:dLbls>
          <c:showLegendKey val="0"/>
          <c:showVal val="0"/>
          <c:showCatName val="0"/>
          <c:showSerName val="0"/>
          <c:showPercent val="0"/>
          <c:showBubbleSize val="0"/>
        </c:dLbls>
        <c:gapWidth val="150"/>
        <c:axId val="84204160"/>
        <c:axId val="842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84204160"/>
        <c:axId val="84218624"/>
      </c:lineChart>
      <c:dateAx>
        <c:axId val="84204160"/>
        <c:scaling>
          <c:orientation val="minMax"/>
        </c:scaling>
        <c:delete val="1"/>
        <c:axPos val="b"/>
        <c:numFmt formatCode="ge" sourceLinked="1"/>
        <c:majorTickMark val="none"/>
        <c:minorTickMark val="none"/>
        <c:tickLblPos val="none"/>
        <c:crossAx val="84218624"/>
        <c:crosses val="autoZero"/>
        <c:auto val="1"/>
        <c:lblOffset val="100"/>
        <c:baseTimeUnit val="years"/>
      </c:dateAx>
      <c:valAx>
        <c:axId val="842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73.06</c:v>
                </c:pt>
                <c:pt idx="1">
                  <c:v>66.790000000000006</c:v>
                </c:pt>
                <c:pt idx="2">
                  <c:v>59.2</c:v>
                </c:pt>
                <c:pt idx="3">
                  <c:v>61.66</c:v>
                </c:pt>
                <c:pt idx="4">
                  <c:v>61.93</c:v>
                </c:pt>
              </c:numCache>
            </c:numRef>
          </c:val>
        </c:ser>
        <c:dLbls>
          <c:showLegendKey val="0"/>
          <c:showVal val="0"/>
          <c:showCatName val="0"/>
          <c:showSerName val="0"/>
          <c:showPercent val="0"/>
          <c:showBubbleSize val="0"/>
        </c:dLbls>
        <c:gapWidth val="150"/>
        <c:axId val="76495872"/>
        <c:axId val="771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95872"/>
        <c:axId val="77110272"/>
      </c:lineChart>
      <c:dateAx>
        <c:axId val="76495872"/>
        <c:scaling>
          <c:orientation val="minMax"/>
        </c:scaling>
        <c:delete val="1"/>
        <c:axPos val="b"/>
        <c:numFmt formatCode="ge" sourceLinked="1"/>
        <c:majorTickMark val="none"/>
        <c:minorTickMark val="none"/>
        <c:tickLblPos val="none"/>
        <c:crossAx val="77110272"/>
        <c:crosses val="autoZero"/>
        <c:auto val="1"/>
        <c:lblOffset val="100"/>
        <c:baseTimeUnit val="years"/>
      </c:dateAx>
      <c:valAx>
        <c:axId val="77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30912"/>
        <c:axId val="842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30912"/>
        <c:axId val="84233216"/>
      </c:lineChart>
      <c:dateAx>
        <c:axId val="84230912"/>
        <c:scaling>
          <c:orientation val="minMax"/>
        </c:scaling>
        <c:delete val="1"/>
        <c:axPos val="b"/>
        <c:numFmt formatCode="ge" sourceLinked="1"/>
        <c:majorTickMark val="none"/>
        <c:minorTickMark val="none"/>
        <c:tickLblPos val="none"/>
        <c:crossAx val="84233216"/>
        <c:crosses val="autoZero"/>
        <c:auto val="1"/>
        <c:lblOffset val="100"/>
        <c:baseTimeUnit val="years"/>
      </c:dateAx>
      <c:valAx>
        <c:axId val="842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542784"/>
        <c:axId val="560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42784"/>
        <c:axId val="56029184"/>
      </c:lineChart>
      <c:dateAx>
        <c:axId val="107542784"/>
        <c:scaling>
          <c:orientation val="minMax"/>
        </c:scaling>
        <c:delete val="1"/>
        <c:axPos val="b"/>
        <c:numFmt formatCode="ge" sourceLinked="1"/>
        <c:majorTickMark val="none"/>
        <c:minorTickMark val="none"/>
        <c:tickLblPos val="none"/>
        <c:crossAx val="56029184"/>
        <c:crosses val="autoZero"/>
        <c:auto val="1"/>
        <c:lblOffset val="100"/>
        <c:baseTimeUnit val="years"/>
      </c:dateAx>
      <c:valAx>
        <c:axId val="560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757184"/>
        <c:axId val="677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757184"/>
        <c:axId val="67759104"/>
      </c:lineChart>
      <c:dateAx>
        <c:axId val="67757184"/>
        <c:scaling>
          <c:orientation val="minMax"/>
        </c:scaling>
        <c:delete val="1"/>
        <c:axPos val="b"/>
        <c:numFmt formatCode="ge" sourceLinked="1"/>
        <c:majorTickMark val="none"/>
        <c:minorTickMark val="none"/>
        <c:tickLblPos val="none"/>
        <c:crossAx val="67759104"/>
        <c:crosses val="autoZero"/>
        <c:auto val="1"/>
        <c:lblOffset val="100"/>
        <c:baseTimeUnit val="years"/>
      </c:dateAx>
      <c:valAx>
        <c:axId val="677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818240"/>
        <c:axId val="678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818240"/>
        <c:axId val="67820160"/>
      </c:lineChart>
      <c:dateAx>
        <c:axId val="67818240"/>
        <c:scaling>
          <c:orientation val="minMax"/>
        </c:scaling>
        <c:delete val="1"/>
        <c:axPos val="b"/>
        <c:numFmt formatCode="ge" sourceLinked="1"/>
        <c:majorTickMark val="none"/>
        <c:minorTickMark val="none"/>
        <c:tickLblPos val="none"/>
        <c:crossAx val="67820160"/>
        <c:crosses val="autoZero"/>
        <c:auto val="1"/>
        <c:lblOffset val="100"/>
        <c:baseTimeUnit val="years"/>
      </c:dateAx>
      <c:valAx>
        <c:axId val="678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2974.85</c:v>
                </c:pt>
                <c:pt idx="1">
                  <c:v>3354.76</c:v>
                </c:pt>
                <c:pt idx="2">
                  <c:v>3172.13</c:v>
                </c:pt>
                <c:pt idx="3">
                  <c:v>2815.2</c:v>
                </c:pt>
                <c:pt idx="4">
                  <c:v>2948.45</c:v>
                </c:pt>
              </c:numCache>
            </c:numRef>
          </c:val>
        </c:ser>
        <c:dLbls>
          <c:showLegendKey val="0"/>
          <c:showVal val="0"/>
          <c:showCatName val="0"/>
          <c:showSerName val="0"/>
          <c:showPercent val="0"/>
          <c:showBubbleSize val="0"/>
        </c:dLbls>
        <c:gapWidth val="150"/>
        <c:axId val="69034368"/>
        <c:axId val="690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69034368"/>
        <c:axId val="69036288"/>
      </c:lineChart>
      <c:dateAx>
        <c:axId val="69034368"/>
        <c:scaling>
          <c:orientation val="minMax"/>
        </c:scaling>
        <c:delete val="1"/>
        <c:axPos val="b"/>
        <c:numFmt formatCode="ge" sourceLinked="1"/>
        <c:majorTickMark val="none"/>
        <c:minorTickMark val="none"/>
        <c:tickLblPos val="none"/>
        <c:crossAx val="69036288"/>
        <c:crosses val="autoZero"/>
        <c:auto val="1"/>
        <c:lblOffset val="100"/>
        <c:baseTimeUnit val="years"/>
      </c:dateAx>
      <c:valAx>
        <c:axId val="690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41.63</c:v>
                </c:pt>
                <c:pt idx="1">
                  <c:v>43.28</c:v>
                </c:pt>
                <c:pt idx="2">
                  <c:v>42.99</c:v>
                </c:pt>
                <c:pt idx="3">
                  <c:v>46.09</c:v>
                </c:pt>
                <c:pt idx="4">
                  <c:v>44.07</c:v>
                </c:pt>
              </c:numCache>
            </c:numRef>
          </c:val>
        </c:ser>
        <c:dLbls>
          <c:showLegendKey val="0"/>
          <c:showVal val="0"/>
          <c:showCatName val="0"/>
          <c:showSerName val="0"/>
          <c:showPercent val="0"/>
          <c:showBubbleSize val="0"/>
        </c:dLbls>
        <c:gapWidth val="150"/>
        <c:axId val="69062656"/>
        <c:axId val="690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69062656"/>
        <c:axId val="69064576"/>
      </c:lineChart>
      <c:dateAx>
        <c:axId val="69062656"/>
        <c:scaling>
          <c:orientation val="minMax"/>
        </c:scaling>
        <c:delete val="1"/>
        <c:axPos val="b"/>
        <c:numFmt formatCode="ge" sourceLinked="1"/>
        <c:majorTickMark val="none"/>
        <c:minorTickMark val="none"/>
        <c:tickLblPos val="none"/>
        <c:crossAx val="69064576"/>
        <c:crosses val="autoZero"/>
        <c:auto val="1"/>
        <c:lblOffset val="100"/>
        <c:baseTimeUnit val="years"/>
      </c:dateAx>
      <c:valAx>
        <c:axId val="690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246.65</c:v>
                </c:pt>
                <c:pt idx="1">
                  <c:v>246.92</c:v>
                </c:pt>
                <c:pt idx="2">
                  <c:v>251.02</c:v>
                </c:pt>
                <c:pt idx="3">
                  <c:v>238.02</c:v>
                </c:pt>
                <c:pt idx="4">
                  <c:v>241.83</c:v>
                </c:pt>
              </c:numCache>
            </c:numRef>
          </c:val>
        </c:ser>
        <c:dLbls>
          <c:showLegendKey val="0"/>
          <c:showVal val="0"/>
          <c:showCatName val="0"/>
          <c:showSerName val="0"/>
          <c:showPercent val="0"/>
          <c:showBubbleSize val="0"/>
        </c:dLbls>
        <c:gapWidth val="150"/>
        <c:axId val="76549504"/>
        <c:axId val="766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76549504"/>
        <c:axId val="76617216"/>
      </c:lineChart>
      <c:dateAx>
        <c:axId val="76549504"/>
        <c:scaling>
          <c:orientation val="minMax"/>
        </c:scaling>
        <c:delete val="1"/>
        <c:axPos val="b"/>
        <c:numFmt formatCode="ge" sourceLinked="1"/>
        <c:majorTickMark val="none"/>
        <c:minorTickMark val="none"/>
        <c:tickLblPos val="none"/>
        <c:crossAx val="76617216"/>
        <c:crosses val="autoZero"/>
        <c:auto val="1"/>
        <c:lblOffset val="100"/>
        <c:baseTimeUnit val="years"/>
      </c:dateAx>
      <c:valAx>
        <c:axId val="766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山梨県　市川三郷町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3"/>
      <c r="AE8" s="3"/>
      <c r="AF8" s="3"/>
      <c r="AG8" s="3"/>
      <c r="AH8" s="3"/>
      <c r="AI8" s="3"/>
      <c r="AJ8" s="3"/>
      <c r="AK8" s="3"/>
      <c r="AL8" s="58">
        <f>データ!R6</f>
        <v>16577</v>
      </c>
      <c r="AM8" s="58"/>
      <c r="AN8" s="58"/>
      <c r="AO8" s="58"/>
      <c r="AP8" s="58"/>
      <c r="AQ8" s="58"/>
      <c r="AR8" s="58"/>
      <c r="AS8" s="58"/>
      <c r="AT8" s="57">
        <f>データ!S6</f>
        <v>75.180000000000007</v>
      </c>
      <c r="AU8" s="57"/>
      <c r="AV8" s="57"/>
      <c r="AW8" s="57"/>
      <c r="AX8" s="57"/>
      <c r="AY8" s="57"/>
      <c r="AZ8" s="57"/>
      <c r="BA8" s="57"/>
      <c r="BB8" s="57">
        <f>データ!T6</f>
        <v>220.5</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t="str">
        <f>データ!N6</f>
        <v>該当数値なし</v>
      </c>
      <c r="J10" s="57"/>
      <c r="K10" s="57"/>
      <c r="L10" s="57"/>
      <c r="M10" s="57"/>
      <c r="N10" s="57"/>
      <c r="O10" s="57"/>
      <c r="P10" s="57">
        <f>データ!O6</f>
        <v>67.260000000000005</v>
      </c>
      <c r="Q10" s="57"/>
      <c r="R10" s="57"/>
      <c r="S10" s="57"/>
      <c r="T10" s="57"/>
      <c r="U10" s="57"/>
      <c r="V10" s="57"/>
      <c r="W10" s="57">
        <f>データ!P6</f>
        <v>98.97</v>
      </c>
      <c r="X10" s="57"/>
      <c r="Y10" s="57"/>
      <c r="Z10" s="57"/>
      <c r="AA10" s="57"/>
      <c r="AB10" s="57"/>
      <c r="AC10" s="57"/>
      <c r="AD10" s="58">
        <f>データ!Q6</f>
        <v>1840</v>
      </c>
      <c r="AE10" s="58"/>
      <c r="AF10" s="58"/>
      <c r="AG10" s="58"/>
      <c r="AH10" s="58"/>
      <c r="AI10" s="58"/>
      <c r="AJ10" s="58"/>
      <c r="AK10" s="2"/>
      <c r="AL10" s="58">
        <f>データ!U6</f>
        <v>11112</v>
      </c>
      <c r="AM10" s="58"/>
      <c r="AN10" s="58"/>
      <c r="AO10" s="58"/>
      <c r="AP10" s="58"/>
      <c r="AQ10" s="58"/>
      <c r="AR10" s="58"/>
      <c r="AS10" s="58"/>
      <c r="AT10" s="57">
        <f>データ!V6</f>
        <v>4.09</v>
      </c>
      <c r="AU10" s="57"/>
      <c r="AV10" s="57"/>
      <c r="AW10" s="57"/>
      <c r="AX10" s="57"/>
      <c r="AY10" s="57"/>
      <c r="AZ10" s="57"/>
      <c r="BA10" s="57"/>
      <c r="BB10" s="57">
        <f>データ!W6</f>
        <v>2716.87</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193461</v>
      </c>
      <c r="D6" s="31">
        <f t="shared" si="3"/>
        <v>47</v>
      </c>
      <c r="E6" s="31">
        <f t="shared" si="3"/>
        <v>17</v>
      </c>
      <c r="F6" s="31">
        <f t="shared" si="3"/>
        <v>1</v>
      </c>
      <c r="G6" s="31">
        <f t="shared" si="3"/>
        <v>0</v>
      </c>
      <c r="H6" s="31" t="str">
        <f t="shared" si="3"/>
        <v>山梨県　市川三郷町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67.260000000000005</v>
      </c>
      <c r="P6" s="32">
        <f t="shared" si="3"/>
        <v>98.97</v>
      </c>
      <c r="Q6" s="32">
        <f t="shared" si="3"/>
        <v>1840</v>
      </c>
      <c r="R6" s="32">
        <f t="shared" si="3"/>
        <v>16577</v>
      </c>
      <c r="S6" s="32">
        <f t="shared" si="3"/>
        <v>75.180000000000007</v>
      </c>
      <c r="T6" s="32">
        <f t="shared" si="3"/>
        <v>220.5</v>
      </c>
      <c r="U6" s="32">
        <f t="shared" si="3"/>
        <v>11112</v>
      </c>
      <c r="V6" s="32">
        <f t="shared" si="3"/>
        <v>4.09</v>
      </c>
      <c r="W6" s="32">
        <f t="shared" si="3"/>
        <v>2716.87</v>
      </c>
      <c r="X6" s="33">
        <f>IF(X7="",NA(),X7)</f>
        <v>73.06</v>
      </c>
      <c r="Y6" s="33">
        <f t="shared" ref="Y6:AG6" si="4">IF(Y7="",NA(),Y7)</f>
        <v>66.790000000000006</v>
      </c>
      <c r="Z6" s="33">
        <f t="shared" si="4"/>
        <v>59.2</v>
      </c>
      <c r="AA6" s="33">
        <f t="shared" si="4"/>
        <v>61.66</v>
      </c>
      <c r="AB6" s="33">
        <f t="shared" si="4"/>
        <v>61.93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2974.85</v>
      </c>
      <c r="BF6" s="33">
        <f t="shared" ref="BF6:BN6" si="7">IF(BF7="",NA(),BF7)</f>
        <v>3354.76</v>
      </c>
      <c r="BG6" s="33">
        <f t="shared" si="7"/>
        <v>3172.13</v>
      </c>
      <c r="BH6" s="33">
        <f t="shared" si="7"/>
        <v>2815.2</v>
      </c>
      <c r="BI6" s="33">
        <f t="shared" si="7"/>
        <v>2948.45</v>
      </c>
      <c r="BJ6" s="33">
        <f t="shared" si="7"/>
        <v>1749.66</v>
      </c>
      <c r="BK6" s="33">
        <f t="shared" si="7"/>
        <v>1273.52</v>
      </c>
      <c r="BL6" s="33">
        <f t="shared" si="7"/>
        <v>1209.95</v>
      </c>
      <c r="BM6" s="33">
        <f t="shared" si="7"/>
        <v>1136.5</v>
      </c>
      <c r="BN6" s="33">
        <f t="shared" si="7"/>
        <v>1118.56</v>
      </c>
      <c r="BO6" s="32" t="str">
        <f>IF(BO7="","",IF(BO7="-","【-】","【"&amp;SUBSTITUTE(TEXT(BO7,"#,##0.00"),"-","△")&amp;"】"))</f>
        <v>【763.62】</v>
      </c>
      <c r="BP6" s="33">
        <f>IF(BP7="",NA(),BP7)</f>
        <v>41.63</v>
      </c>
      <c r="BQ6" s="33">
        <f t="shared" ref="BQ6:BY6" si="8">IF(BQ7="",NA(),BQ7)</f>
        <v>43.28</v>
      </c>
      <c r="BR6" s="33">
        <f t="shared" si="8"/>
        <v>42.99</v>
      </c>
      <c r="BS6" s="33">
        <f t="shared" si="8"/>
        <v>46.09</v>
      </c>
      <c r="BT6" s="33">
        <f t="shared" si="8"/>
        <v>44.07</v>
      </c>
      <c r="BU6" s="33">
        <f t="shared" si="8"/>
        <v>54.46</v>
      </c>
      <c r="BV6" s="33">
        <f t="shared" si="8"/>
        <v>67.849999999999994</v>
      </c>
      <c r="BW6" s="33">
        <f t="shared" si="8"/>
        <v>69.48</v>
      </c>
      <c r="BX6" s="33">
        <f t="shared" si="8"/>
        <v>71.650000000000006</v>
      </c>
      <c r="BY6" s="33">
        <f t="shared" si="8"/>
        <v>72.33</v>
      </c>
      <c r="BZ6" s="32" t="str">
        <f>IF(BZ7="","",IF(BZ7="-","【-】","【"&amp;SUBSTITUTE(TEXT(BZ7,"#,##0.00"),"-","△")&amp;"】"))</f>
        <v>【98.53】</v>
      </c>
      <c r="CA6" s="33">
        <f>IF(CA7="",NA(),CA7)</f>
        <v>246.65</v>
      </c>
      <c r="CB6" s="33">
        <f t="shared" ref="CB6:CJ6" si="9">IF(CB7="",NA(),CB7)</f>
        <v>246.92</v>
      </c>
      <c r="CC6" s="33">
        <f t="shared" si="9"/>
        <v>251.02</v>
      </c>
      <c r="CD6" s="33">
        <f t="shared" si="9"/>
        <v>238.02</v>
      </c>
      <c r="CE6" s="33">
        <f t="shared" si="9"/>
        <v>241.83</v>
      </c>
      <c r="CF6" s="33">
        <f t="shared" si="9"/>
        <v>293.08999999999997</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55.41</v>
      </c>
      <c r="CS6" s="33">
        <f t="shared" si="10"/>
        <v>55.81</v>
      </c>
      <c r="CT6" s="33">
        <f t="shared" si="10"/>
        <v>54.44</v>
      </c>
      <c r="CU6" s="33">
        <f t="shared" si="10"/>
        <v>54.67</v>
      </c>
      <c r="CV6" s="32" t="str">
        <f>IF(CV7="","",IF(CV7="-","【-】","【"&amp;SUBSTITUTE(TEXT(CV7,"#,##0.00"),"-","△")&amp;"】"))</f>
        <v>【60.01】</v>
      </c>
      <c r="CW6" s="33">
        <f>IF(CW7="",NA(),CW7)</f>
        <v>77.03</v>
      </c>
      <c r="CX6" s="33">
        <f t="shared" ref="CX6:DF6" si="11">IF(CX7="",NA(),CX7)</f>
        <v>76</v>
      </c>
      <c r="CY6" s="33">
        <f t="shared" si="11"/>
        <v>76.650000000000006</v>
      </c>
      <c r="CZ6" s="33">
        <f t="shared" si="11"/>
        <v>78.209999999999994</v>
      </c>
      <c r="DA6" s="33">
        <f t="shared" si="11"/>
        <v>80.459999999999994</v>
      </c>
      <c r="DB6" s="33">
        <f t="shared" si="11"/>
        <v>65.599999999999994</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v>
      </c>
      <c r="EK6" s="33">
        <f t="shared" si="14"/>
        <v>7.0000000000000007E-2</v>
      </c>
      <c r="EL6" s="33">
        <f t="shared" si="14"/>
        <v>0.04</v>
      </c>
      <c r="EM6" s="33">
        <f t="shared" si="14"/>
        <v>0.11</v>
      </c>
      <c r="EN6" s="32" t="str">
        <f>IF(EN7="","",IF(EN7="-","【-】","【"&amp;SUBSTITUTE(TEXT(EN7,"#,##0.00"),"-","△")&amp;"】"))</f>
        <v>【0.23】</v>
      </c>
    </row>
    <row r="7" spans="1:144" s="34" customFormat="1" x14ac:dyDescent="0.15">
      <c r="A7" s="26"/>
      <c r="B7" s="35">
        <v>2015</v>
      </c>
      <c r="C7" s="35">
        <v>193461</v>
      </c>
      <c r="D7" s="35">
        <v>47</v>
      </c>
      <c r="E7" s="35">
        <v>17</v>
      </c>
      <c r="F7" s="35">
        <v>1</v>
      </c>
      <c r="G7" s="35">
        <v>0</v>
      </c>
      <c r="H7" s="35" t="s">
        <v>96</v>
      </c>
      <c r="I7" s="35" t="s">
        <v>97</v>
      </c>
      <c r="J7" s="35" t="s">
        <v>98</v>
      </c>
      <c r="K7" s="35" t="s">
        <v>99</v>
      </c>
      <c r="L7" s="35" t="s">
        <v>100</v>
      </c>
      <c r="M7" s="36" t="s">
        <v>101</v>
      </c>
      <c r="N7" s="36" t="s">
        <v>102</v>
      </c>
      <c r="O7" s="36">
        <v>67.260000000000005</v>
      </c>
      <c r="P7" s="36">
        <v>98.97</v>
      </c>
      <c r="Q7" s="36">
        <v>1840</v>
      </c>
      <c r="R7" s="36">
        <v>16577</v>
      </c>
      <c r="S7" s="36">
        <v>75.180000000000007</v>
      </c>
      <c r="T7" s="36">
        <v>220.5</v>
      </c>
      <c r="U7" s="36">
        <v>11112</v>
      </c>
      <c r="V7" s="36">
        <v>4.09</v>
      </c>
      <c r="W7" s="36">
        <v>2716.87</v>
      </c>
      <c r="X7" s="36">
        <v>73.06</v>
      </c>
      <c r="Y7" s="36">
        <v>66.790000000000006</v>
      </c>
      <c r="Z7" s="36">
        <v>59.2</v>
      </c>
      <c r="AA7" s="36">
        <v>61.66</v>
      </c>
      <c r="AB7" s="36">
        <v>61.93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2974.85</v>
      </c>
      <c r="BF7" s="36">
        <v>3354.76</v>
      </c>
      <c r="BG7" s="36">
        <v>3172.13</v>
      </c>
      <c r="BH7" s="36">
        <v>2815.2</v>
      </c>
      <c r="BI7" s="36">
        <v>2948.45</v>
      </c>
      <c r="BJ7" s="36">
        <v>1749.66</v>
      </c>
      <c r="BK7" s="36">
        <v>1273.52</v>
      </c>
      <c r="BL7" s="36">
        <v>1209.95</v>
      </c>
      <c r="BM7" s="36">
        <v>1136.5</v>
      </c>
      <c r="BN7" s="36">
        <v>1118.56</v>
      </c>
      <c r="BO7" s="36">
        <v>763.62</v>
      </c>
      <c r="BP7" s="36">
        <v>41.63</v>
      </c>
      <c r="BQ7" s="36">
        <v>43.28</v>
      </c>
      <c r="BR7" s="36">
        <v>42.99</v>
      </c>
      <c r="BS7" s="36">
        <v>46.09</v>
      </c>
      <c r="BT7" s="36">
        <v>44.07</v>
      </c>
      <c r="BU7" s="36">
        <v>54.46</v>
      </c>
      <c r="BV7" s="36">
        <v>67.849999999999994</v>
      </c>
      <c r="BW7" s="36">
        <v>69.48</v>
      </c>
      <c r="BX7" s="36">
        <v>71.650000000000006</v>
      </c>
      <c r="BY7" s="36">
        <v>72.33</v>
      </c>
      <c r="BZ7" s="36">
        <v>98.53</v>
      </c>
      <c r="CA7" s="36">
        <v>246.65</v>
      </c>
      <c r="CB7" s="36">
        <v>246.92</v>
      </c>
      <c r="CC7" s="36">
        <v>251.02</v>
      </c>
      <c r="CD7" s="36">
        <v>238.02</v>
      </c>
      <c r="CE7" s="36">
        <v>241.83</v>
      </c>
      <c r="CF7" s="36">
        <v>293.08999999999997</v>
      </c>
      <c r="CG7" s="36">
        <v>224.94</v>
      </c>
      <c r="CH7" s="36">
        <v>220.67</v>
      </c>
      <c r="CI7" s="36">
        <v>217.82</v>
      </c>
      <c r="CJ7" s="36">
        <v>215.28</v>
      </c>
      <c r="CK7" s="36">
        <v>139.69999999999999</v>
      </c>
      <c r="CL7" s="36" t="s">
        <v>101</v>
      </c>
      <c r="CM7" s="36" t="s">
        <v>101</v>
      </c>
      <c r="CN7" s="36" t="s">
        <v>101</v>
      </c>
      <c r="CO7" s="36" t="s">
        <v>101</v>
      </c>
      <c r="CP7" s="36" t="s">
        <v>101</v>
      </c>
      <c r="CQ7" s="36">
        <v>38.950000000000003</v>
      </c>
      <c r="CR7" s="36">
        <v>55.41</v>
      </c>
      <c r="CS7" s="36">
        <v>55.81</v>
      </c>
      <c r="CT7" s="36">
        <v>54.44</v>
      </c>
      <c r="CU7" s="36">
        <v>54.67</v>
      </c>
      <c r="CV7" s="36">
        <v>60.01</v>
      </c>
      <c r="CW7" s="36">
        <v>77.03</v>
      </c>
      <c r="CX7" s="36">
        <v>76</v>
      </c>
      <c r="CY7" s="36">
        <v>76.650000000000006</v>
      </c>
      <c r="CZ7" s="36">
        <v>78.209999999999994</v>
      </c>
      <c r="DA7" s="36">
        <v>80.459999999999994</v>
      </c>
      <c r="DB7" s="36">
        <v>65.599999999999994</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v>
      </c>
      <c r="EK7" s="36">
        <v>7.0000000000000007E-2</v>
      </c>
      <c r="EL7" s="36">
        <v>0.04</v>
      </c>
      <c r="EM7" s="36">
        <v>0.11</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2017-02-08T02:49:36Z</dcterms:created>
  <dcterms:modified xsi:type="dcterms:W3CDTF">2017-02-21T02:29:16Z</dcterms:modified>
</cp:coreProperties>
</file>