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R10" i="4" s="1"/>
  <c r="N6" i="5"/>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J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<sst xmlns="http://schemas.openxmlformats.org/spreadsheetml/2006/main" count="217" uniqueCount="107">
  <si>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</si>
  <si>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</si>
  <si>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</si>
  <si>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</si>
  <si>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</si>
  <si>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</si>
  <si>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</si>
  <si>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</si>
  <si>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</si>
  <si>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</si>
  <si>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</si>
  <si>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</si>
  <si>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</si>
  <si>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</si>
  <si>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</si>
  <si>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</si>
  <si>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</si>
  <si>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</si>
  <si>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</si>
  <si>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</si>
  <si>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</si>
  <si>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</si>
  <si>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</si>
  <si>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</si>
  <si>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</si>
  <si>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</si>
  <si>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</si>
  <si>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</si>
  <si>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</si>
  <si>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</si>
  <si>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</si>
  <si>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</si>
  <si>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</si>
  <si>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</si>
  <si>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</si>
  <si>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</si>
  <si>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</si>
  <si>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</si>
  <si>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</si>
  <si>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</si>
  <si>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</si>
  <si>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</si>
  <si>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</si>
  <si>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</si>
  <si>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</si>
  <si>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</si>
  <si>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</si>
  <si>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</si>
  <si>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</si>
  <si>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</si>
  <si>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</si>
  <si>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</si>
  <si>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</si>
  <si>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</si>
  <si>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</si>
  <si>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</si>
  <si>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</si>
  <si>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</si>
  <si>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</si>
  <si>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</si>
  <si>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</si>
  <si>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</si>
  <si>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</si>
  <si>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</si>
  <si>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</si>
  <si>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</si>
  <si>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</si>
  <si>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</si>
  <si>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</si>
  <si>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</si>
  <si>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</si>
  <si>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</si>
  <si>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</si>
  <si>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</si>
  <si>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</si>
  <si>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</si>
  <si>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</si>
  <si>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</si>
  <si>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</si>
  <si>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</si>
  <si>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</si>
  <si>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</si>
  <si>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</si>
  <si>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</si>
  <si>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</si>
  <si>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</si>
  <si>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</si>
  <si>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</si>
  <si>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</si>
  <si>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</si>
  <si>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</si>
  <si>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</si>
  <si>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</si>
  <si>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市川三郷町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</si>
  <si>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</si>
  <si>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</si>
  <si>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</si>
  <si>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</si>
  <si>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</si>
  <si>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</si>
  <si>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</si>
  <si>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</si>
  <si>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</si>
  <si>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</si>
  <si>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配水管などの布設替え工事における効率的な発注のほか、営業事務の委託化、漏水工事の直接対応を行うなど経常費用の削減に努めている。
　しかしながら、給水人口の下降とともに、給水収益が減少しているなか、第４次拡張事業（平成１０年度～２５年度）に伴う減価償却費や企業債償還が水道事業経営に大きな影響を与えている。
</t>
    <phoneticPr fontId="4"/>
  </si>
  <si>
    <t>　人口の自然及び社会減により、水道利用者数が減少しているとともに、高齢化や節水機器の普及と意識の高揚、景気に伴う企業の合理化などにより料金収入（給水収益）は減少している。今後も水需要の上昇は期待できず、給水収益の減少は明らかである。一方、安心・安全かつ安定的で安価な水道に対するイメージが定着しているとともに、その期待と需要が求められている。
　今後は、水道事業の安定的かつ継続的な事業運営を計るため、見送られていた水道施設の正確な状況把握と将来を見据えた投資計画、料金体系や事業運営形態などを見直し、町の「水道」に関する方策としての「市川三郷町水道ビジョン」を早急に策定し、経営改善に努める必要がある。</t>
    <rPh sb="247" eb="249">
      <t>ミナオ</t>
    </rPh>
    <rPh sb="288" eb="290">
      <t>ケイエイ</t>
    </rPh>
    <rPh sb="290" eb="292">
      <t>カイゼン</t>
    </rPh>
    <rPh sb="293" eb="294">
      <t>ツト</t>
    </rPh>
    <rPh sb="296" eb="298">
      <t>ヒツヨウ</t>
    </rPh>
    <phoneticPr fontId="4"/>
  </si>
  <si>
    <t>　昭和４０年に水道事業を開始して以降、整備された水道施設が更新時期を向かえている。
　特に昭和５０年代に拡張した簡易水道事業として開始した区域の水道施設の老朽化が著しい状況となっている。
　給水人口、収益の推移を見据える中で、施設の更新について配水池などのダウンサイジングの検討を行ってはいるが、前提条件として老朽化が進む管路の布設替えや増径を行わなければならない。
　現在の経営状況では、これらを同時に行うのは困難なため、料金改定につき喫緊に検討し、様々な方法による財源の確保も含めた対応をしていかなければならない。</t>
    <rPh sb="95" eb="97">
      <t>キュウスイ</t>
    </rPh>
    <rPh sb="97" eb="99">
      <t>ジンコウ</t>
    </rPh>
    <rPh sb="100" eb="102">
      <t>シュウエキ</t>
    </rPh>
    <rPh sb="103" eb="105">
      <t>スイイ</t>
    </rPh>
    <rPh sb="106" eb="108">
      <t>ミス</t>
    </rPh>
    <rPh sb="110" eb="111">
      <t>ナカ</t>
    </rPh>
    <rPh sb="113" eb="115">
      <t>シセツ</t>
    </rPh>
    <rPh sb="116" eb="118">
      <t>コウシン</t>
    </rPh>
    <rPh sb="122" eb="125">
      <t>ハイスイチ</t>
    </rPh>
    <rPh sb="137" eb="139">
      <t>ケントウ</t>
    </rPh>
    <rPh sb="140" eb="141">
      <t>オコナ</t>
    </rPh>
    <rPh sb="148" eb="150">
      <t>ゼンテイ</t>
    </rPh>
    <rPh sb="150" eb="152">
      <t>ジョウケン</t>
    </rPh>
    <rPh sb="155" eb="158">
      <t>ロウキュウカ</t>
    </rPh>
    <rPh sb="159" eb="160">
      <t>スス</t>
    </rPh>
    <rPh sb="161" eb="163">
      <t>カンロ</t>
    </rPh>
    <rPh sb="164" eb="166">
      <t>フセツ</t>
    </rPh>
    <rPh sb="166" eb="167">
      <t>ガ</t>
    </rPh>
    <rPh sb="169" eb="170">
      <t>ゾウ</t>
    </rPh>
    <rPh sb="170" eb="171">
      <t>ケイ</t>
    </rPh>
    <rPh sb="172" eb="173">
      <t>オコナ</t>
    </rPh>
    <rPh sb="185" eb="187">
      <t>ゲンザイ</t>
    </rPh>
    <rPh sb="188" eb="190">
      <t>ケイエイ</t>
    </rPh>
    <rPh sb="190" eb="192">
      <t>ジョウキョウ</t>
    </rPh>
    <rPh sb="199" eb="201">
      <t>ドウジ</t>
    </rPh>
    <rPh sb="202" eb="203">
      <t>オコナ</t>
    </rPh>
    <rPh sb="206" eb="208">
      <t>コンナン</t>
    </rPh>
    <rPh sb="212" eb="214">
      <t>リョウキン</t>
    </rPh>
    <rPh sb="214" eb="216">
      <t>カイテイ</t>
    </rPh>
    <rPh sb="219" eb="221">
      <t>キッキン</t>
    </rPh>
    <rPh sb="222" eb="224">
      <t>ケントウ</t>
    </rPh>
    <rPh sb="226" eb="228">
      <t>サマザマ</t>
    </rPh>
    <rPh sb="229" eb="231">
      <t>ホウホウ</t>
    </rPh>
    <rPh sb="234" eb="236">
      <t>ザイゲン</t>
    </rPh>
    <rPh sb="237" eb="239">
      <t>カクホ</t>
    </rPh>
    <rPh sb="240" eb="241">
      <t>フク</t>
    </rPh>
    <rPh sb="243" eb="245">
      <t>タイオウ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</si>
</sst>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1.28</c:v>
                </c:pt>
                <c:pt idx="1">
                  <c:v>1.1599999999999999</c:v>
                </c:pt>
                <c:pt idx="2">
                  <c:v>0.32</c:v>
                </c:pt>
                <c:pt idx="3">
                  <c:v>0.93</c:v>
                </c:pt>
                <c:pt idx="4">
                  <c:v>0.84</c:v>
                </c:pt>
              </c:numCache>
            </c:numRef>
          </c:val>
        </c:ser>
        <c:dLbls>
          <c:showLegendKey val="0"/>
          <c:showVal val="0"/>
          <c:showCatName val="0"/>
          <c:showSerName val="0"/>
          <c:showPercent val="0"/>
          <c:showBubbleSize val="0"/>
        </c:dLbls>
        <c:gapWidth val="150"/>
        <c:axId val="95654656"/>
        <c:axId val="9565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95654656"/>
        <c:axId val="95656576"/>
      </c:lineChart>
      <c:dateAx>
        <c:axId val="95654656"/>
        <c:scaling>
          <c:orientation val="minMax"/>
        </c:scaling>
        <c:delete val="1"/>
        <c:axPos val="b"/>
        <c:numFmt formatCode="ge" sourceLinked="1"/>
        <c:majorTickMark val="none"/>
        <c:minorTickMark val="none"/>
        <c:tickLblPos val="none"/>
        <c:crossAx val="95656576"/>
        <c:crosses val="autoZero"/>
        <c:auto val="1"/>
        <c:lblOffset val="100"/>
        <c:baseTimeUnit val="years"/>
      </c:dateAx>
      <c:valAx>
        <c:axId val="9565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5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53.49</c:v>
                </c:pt>
                <c:pt idx="1">
                  <c:v>54.27</c:v>
                </c:pt>
                <c:pt idx="2">
                  <c:v>52.5</c:v>
                </c:pt>
                <c:pt idx="3">
                  <c:v>48.96</c:v>
                </c:pt>
                <c:pt idx="4">
                  <c:v>50.02</c:v>
                </c:pt>
              </c:numCache>
            </c:numRef>
          </c:val>
        </c:ser>
        <c:dLbls>
          <c:showLegendKey val="0"/>
          <c:showVal val="0"/>
          <c:showCatName val="0"/>
          <c:showSerName val="0"/>
          <c:showPercent val="0"/>
          <c:showBubbleSize val="0"/>
        </c:dLbls>
        <c:gapWidth val="150"/>
        <c:axId val="100758656"/>
        <c:axId val="10076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100758656"/>
        <c:axId val="100760576"/>
      </c:lineChart>
      <c:dateAx>
        <c:axId val="100758656"/>
        <c:scaling>
          <c:orientation val="minMax"/>
        </c:scaling>
        <c:delete val="1"/>
        <c:axPos val="b"/>
        <c:numFmt formatCode="ge" sourceLinked="1"/>
        <c:majorTickMark val="none"/>
        <c:minorTickMark val="none"/>
        <c:tickLblPos val="none"/>
        <c:crossAx val="100760576"/>
        <c:crosses val="autoZero"/>
        <c:auto val="1"/>
        <c:lblOffset val="100"/>
        <c:baseTimeUnit val="years"/>
      </c:dateAx>
      <c:valAx>
        <c:axId val="10076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5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75.81</c:v>
                </c:pt>
                <c:pt idx="1">
                  <c:v>73.58</c:v>
                </c:pt>
                <c:pt idx="2">
                  <c:v>76.150000000000006</c:v>
                </c:pt>
                <c:pt idx="3">
                  <c:v>78.459999999999994</c:v>
                </c:pt>
                <c:pt idx="4">
                  <c:v>74.41</c:v>
                </c:pt>
              </c:numCache>
            </c:numRef>
          </c:val>
        </c:ser>
        <c:dLbls>
          <c:showLegendKey val="0"/>
          <c:showVal val="0"/>
          <c:showCatName val="0"/>
          <c:showSerName val="0"/>
          <c:showPercent val="0"/>
          <c:showBubbleSize val="0"/>
        </c:dLbls>
        <c:gapWidth val="150"/>
        <c:axId val="100872960"/>
        <c:axId val="10087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100872960"/>
        <c:axId val="100874880"/>
      </c:lineChart>
      <c:dateAx>
        <c:axId val="100872960"/>
        <c:scaling>
          <c:orientation val="minMax"/>
        </c:scaling>
        <c:delete val="1"/>
        <c:axPos val="b"/>
        <c:numFmt formatCode="ge" sourceLinked="1"/>
        <c:majorTickMark val="none"/>
        <c:minorTickMark val="none"/>
        <c:tickLblPos val="none"/>
        <c:crossAx val="100874880"/>
        <c:crosses val="autoZero"/>
        <c:auto val="1"/>
        <c:lblOffset val="100"/>
        <c:baseTimeUnit val="years"/>
      </c:dateAx>
      <c:valAx>
        <c:axId val="10087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7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103.61</c:v>
                </c:pt>
                <c:pt idx="1">
                  <c:v>95.65</c:v>
                </c:pt>
                <c:pt idx="2">
                  <c:v>93.83</c:v>
                </c:pt>
                <c:pt idx="3">
                  <c:v>86.87</c:v>
                </c:pt>
                <c:pt idx="4">
                  <c:v>86.69</c:v>
                </c:pt>
              </c:numCache>
            </c:numRef>
          </c:val>
        </c:ser>
        <c:dLbls>
          <c:showLegendKey val="0"/>
          <c:showVal val="0"/>
          <c:showCatName val="0"/>
          <c:showSerName val="0"/>
          <c:showPercent val="0"/>
          <c:showBubbleSize val="0"/>
        </c:dLbls>
        <c:gapWidth val="150"/>
        <c:axId val="96756096"/>
        <c:axId val="9675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96756096"/>
        <c:axId val="96758016"/>
      </c:lineChart>
      <c:dateAx>
        <c:axId val="96756096"/>
        <c:scaling>
          <c:orientation val="minMax"/>
        </c:scaling>
        <c:delete val="1"/>
        <c:axPos val="b"/>
        <c:numFmt formatCode="ge" sourceLinked="1"/>
        <c:majorTickMark val="none"/>
        <c:minorTickMark val="none"/>
        <c:tickLblPos val="none"/>
        <c:crossAx val="96758016"/>
        <c:crosses val="autoZero"/>
        <c:auto val="1"/>
        <c:lblOffset val="100"/>
        <c:baseTimeUnit val="years"/>
      </c:dateAx>
      <c:valAx>
        <c:axId val="96758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75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29.83</c:v>
                </c:pt>
                <c:pt idx="1">
                  <c:v>31.34</c:v>
                </c:pt>
                <c:pt idx="2">
                  <c:v>33.5</c:v>
                </c:pt>
                <c:pt idx="3">
                  <c:v>36.04</c:v>
                </c:pt>
                <c:pt idx="4">
                  <c:v>38.01</c:v>
                </c:pt>
              </c:numCache>
            </c:numRef>
          </c:val>
        </c:ser>
        <c:dLbls>
          <c:showLegendKey val="0"/>
          <c:showVal val="0"/>
          <c:showCatName val="0"/>
          <c:showSerName val="0"/>
          <c:showPercent val="0"/>
          <c:showBubbleSize val="0"/>
        </c:dLbls>
        <c:gapWidth val="150"/>
        <c:axId val="96788480"/>
        <c:axId val="9679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96788480"/>
        <c:axId val="96790400"/>
      </c:lineChart>
      <c:dateAx>
        <c:axId val="96788480"/>
        <c:scaling>
          <c:orientation val="minMax"/>
        </c:scaling>
        <c:delete val="1"/>
        <c:axPos val="b"/>
        <c:numFmt formatCode="ge" sourceLinked="1"/>
        <c:majorTickMark val="none"/>
        <c:minorTickMark val="none"/>
        <c:tickLblPos val="none"/>
        <c:crossAx val="96790400"/>
        <c:crosses val="autoZero"/>
        <c:auto val="1"/>
        <c:lblOffset val="100"/>
        <c:baseTimeUnit val="years"/>
      </c:dateAx>
      <c:valAx>
        <c:axId val="9679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8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7975808"/>
        <c:axId val="9361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47975808"/>
        <c:axId val="93619712"/>
      </c:lineChart>
      <c:dateAx>
        <c:axId val="47975808"/>
        <c:scaling>
          <c:orientation val="minMax"/>
        </c:scaling>
        <c:delete val="1"/>
        <c:axPos val="b"/>
        <c:numFmt formatCode="ge" sourceLinked="1"/>
        <c:majorTickMark val="none"/>
        <c:minorTickMark val="none"/>
        <c:tickLblPos val="none"/>
        <c:crossAx val="93619712"/>
        <c:crosses val="autoZero"/>
        <c:auto val="1"/>
        <c:lblOffset val="100"/>
        <c:baseTimeUnit val="years"/>
      </c:dateAx>
      <c:valAx>
        <c:axId val="9361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7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142.79</c:v>
                </c:pt>
                <c:pt idx="1">
                  <c:v>146.5</c:v>
                </c:pt>
                <c:pt idx="2">
                  <c:v>151.5</c:v>
                </c:pt>
                <c:pt idx="3">
                  <c:v>173.21</c:v>
                </c:pt>
                <c:pt idx="4" formatCode="#,##0.00;&quot;△&quot;#,##0.00">
                  <c:v>0</c:v>
                </c:pt>
              </c:numCache>
            </c:numRef>
          </c:val>
        </c:ser>
        <c:dLbls>
          <c:showLegendKey val="0"/>
          <c:showVal val="0"/>
          <c:showCatName val="0"/>
          <c:showSerName val="0"/>
          <c:showPercent val="0"/>
          <c:showBubbleSize val="0"/>
        </c:dLbls>
        <c:gapWidth val="150"/>
        <c:axId val="95569024"/>
        <c:axId val="9557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95569024"/>
        <c:axId val="95570944"/>
      </c:lineChart>
      <c:dateAx>
        <c:axId val="95569024"/>
        <c:scaling>
          <c:orientation val="minMax"/>
        </c:scaling>
        <c:delete val="1"/>
        <c:axPos val="b"/>
        <c:numFmt formatCode="ge" sourceLinked="1"/>
        <c:majorTickMark val="none"/>
        <c:minorTickMark val="none"/>
        <c:tickLblPos val="none"/>
        <c:crossAx val="95570944"/>
        <c:crosses val="autoZero"/>
        <c:auto val="1"/>
        <c:lblOffset val="100"/>
        <c:baseTimeUnit val="years"/>
      </c:dateAx>
      <c:valAx>
        <c:axId val="95570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56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741.26</c:v>
                </c:pt>
                <c:pt idx="1">
                  <c:v>253.89</c:v>
                </c:pt>
                <c:pt idx="2">
                  <c:v>2001.96</c:v>
                </c:pt>
                <c:pt idx="3">
                  <c:v>192.13</c:v>
                </c:pt>
                <c:pt idx="4">
                  <c:v>194</c:v>
                </c:pt>
              </c:numCache>
            </c:numRef>
          </c:val>
        </c:ser>
        <c:dLbls>
          <c:showLegendKey val="0"/>
          <c:showVal val="0"/>
          <c:showCatName val="0"/>
          <c:showSerName val="0"/>
          <c:showPercent val="0"/>
          <c:showBubbleSize val="0"/>
        </c:dLbls>
        <c:gapWidth val="150"/>
        <c:axId val="100955264"/>
        <c:axId val="10095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100955264"/>
        <c:axId val="100957184"/>
      </c:lineChart>
      <c:dateAx>
        <c:axId val="100955264"/>
        <c:scaling>
          <c:orientation val="minMax"/>
        </c:scaling>
        <c:delete val="1"/>
        <c:axPos val="b"/>
        <c:numFmt formatCode="ge" sourceLinked="1"/>
        <c:majorTickMark val="none"/>
        <c:minorTickMark val="none"/>
        <c:tickLblPos val="none"/>
        <c:crossAx val="100957184"/>
        <c:crosses val="autoZero"/>
        <c:auto val="1"/>
        <c:lblOffset val="100"/>
        <c:baseTimeUnit val="years"/>
      </c:dateAx>
      <c:valAx>
        <c:axId val="100957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95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701.86</c:v>
                </c:pt>
                <c:pt idx="1">
                  <c:v>681.43</c:v>
                </c:pt>
                <c:pt idx="2">
                  <c:v>646.79</c:v>
                </c:pt>
                <c:pt idx="3">
                  <c:v>638.46</c:v>
                </c:pt>
                <c:pt idx="4">
                  <c:v>617.34</c:v>
                </c:pt>
              </c:numCache>
            </c:numRef>
          </c:val>
        </c:ser>
        <c:dLbls>
          <c:showLegendKey val="0"/>
          <c:showVal val="0"/>
          <c:showCatName val="0"/>
          <c:showSerName val="0"/>
          <c:showPercent val="0"/>
          <c:showBubbleSize val="0"/>
        </c:dLbls>
        <c:gapWidth val="150"/>
        <c:axId val="100987264"/>
        <c:axId val="10098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100987264"/>
        <c:axId val="100989184"/>
      </c:lineChart>
      <c:dateAx>
        <c:axId val="100987264"/>
        <c:scaling>
          <c:orientation val="minMax"/>
        </c:scaling>
        <c:delete val="1"/>
        <c:axPos val="b"/>
        <c:numFmt formatCode="ge" sourceLinked="1"/>
        <c:majorTickMark val="none"/>
        <c:minorTickMark val="none"/>
        <c:tickLblPos val="none"/>
        <c:crossAx val="100989184"/>
        <c:crosses val="autoZero"/>
        <c:auto val="1"/>
        <c:lblOffset val="100"/>
        <c:baseTimeUnit val="years"/>
      </c:dateAx>
      <c:valAx>
        <c:axId val="100989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98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98.16</c:v>
                </c:pt>
                <c:pt idx="1">
                  <c:v>90.52</c:v>
                </c:pt>
                <c:pt idx="2">
                  <c:v>87.78</c:v>
                </c:pt>
                <c:pt idx="3">
                  <c:v>80.400000000000006</c:v>
                </c:pt>
                <c:pt idx="4">
                  <c:v>81.13</c:v>
                </c:pt>
              </c:numCache>
            </c:numRef>
          </c:val>
        </c:ser>
        <c:dLbls>
          <c:showLegendKey val="0"/>
          <c:showVal val="0"/>
          <c:showCatName val="0"/>
          <c:showSerName val="0"/>
          <c:showPercent val="0"/>
          <c:showBubbleSize val="0"/>
        </c:dLbls>
        <c:gapWidth val="150"/>
        <c:axId val="101009664"/>
        <c:axId val="10102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101009664"/>
        <c:axId val="101024128"/>
      </c:lineChart>
      <c:dateAx>
        <c:axId val="101009664"/>
        <c:scaling>
          <c:orientation val="minMax"/>
        </c:scaling>
        <c:delete val="1"/>
        <c:axPos val="b"/>
        <c:numFmt formatCode="ge" sourceLinked="1"/>
        <c:majorTickMark val="none"/>
        <c:minorTickMark val="none"/>
        <c:tickLblPos val="none"/>
        <c:crossAx val="101024128"/>
        <c:crosses val="autoZero"/>
        <c:auto val="1"/>
        <c:lblOffset val="100"/>
        <c:baseTimeUnit val="years"/>
      </c:dateAx>
      <c:valAx>
        <c:axId val="10102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0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113.46</c:v>
                </c:pt>
                <c:pt idx="1">
                  <c:v>123.21</c:v>
                </c:pt>
                <c:pt idx="2">
                  <c:v>127.23</c:v>
                </c:pt>
                <c:pt idx="3">
                  <c:v>138.83000000000001</c:v>
                </c:pt>
                <c:pt idx="4">
                  <c:v>138.27000000000001</c:v>
                </c:pt>
              </c:numCache>
            </c:numRef>
          </c:val>
        </c:ser>
        <c:dLbls>
          <c:showLegendKey val="0"/>
          <c:showVal val="0"/>
          <c:showCatName val="0"/>
          <c:showSerName val="0"/>
          <c:showPercent val="0"/>
          <c:showBubbleSize val="0"/>
        </c:dLbls>
        <c:gapWidth val="150"/>
        <c:axId val="101045760"/>
        <c:axId val="10104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101045760"/>
        <c:axId val="101047680"/>
      </c:lineChart>
      <c:dateAx>
        <c:axId val="101045760"/>
        <c:scaling>
          <c:orientation val="minMax"/>
        </c:scaling>
        <c:delete val="1"/>
        <c:axPos val="b"/>
        <c:numFmt formatCode="ge" sourceLinked="1"/>
        <c:majorTickMark val="none"/>
        <c:minorTickMark val="none"/>
        <c:tickLblPos val="none"/>
        <c:crossAx val="101047680"/>
        <c:crosses val="autoZero"/>
        <c:auto val="1"/>
        <c:lblOffset val="100"/>
        <c:baseTimeUnit val="years"/>
      </c:dateAx>
      <c:valAx>
        <c:axId val="10104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4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35"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山梨県　市川三郷町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16577</v>
      </c>
      <c r="AJ8" s="75"/>
      <c r="AK8" s="75"/>
      <c r="AL8" s="75"/>
      <c r="AM8" s="75"/>
      <c r="AN8" s="75"/>
      <c r="AO8" s="75"/>
      <c r="AP8" s="76"/>
      <c r="AQ8" s="57">
        <f>データ!R6</f>
        <v>75.180000000000007</v>
      </c>
      <c r="AR8" s="57"/>
      <c r="AS8" s="57"/>
      <c r="AT8" s="57"/>
      <c r="AU8" s="57"/>
      <c r="AV8" s="57"/>
      <c r="AW8" s="57"/>
      <c r="AX8" s="57"/>
      <c r="AY8" s="57">
        <f>データ!S6</f>
        <v>220.5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63.31</v>
      </c>
      <c r="K10" s="57"/>
      <c r="L10" s="57"/>
      <c r="M10" s="57"/>
      <c r="N10" s="57"/>
      <c r="O10" s="57"/>
      <c r="P10" s="57"/>
      <c r="Q10" s="57"/>
      <c r="R10" s="57">
        <f>データ!O6</f>
        <v>54.99</v>
      </c>
      <c r="S10" s="57"/>
      <c r="T10" s="57"/>
      <c r="U10" s="57"/>
      <c r="V10" s="57"/>
      <c r="W10" s="57"/>
      <c r="X10" s="57"/>
      <c r="Y10" s="57"/>
      <c r="Z10" s="65">
        <f>データ!P6</f>
        <v>2210</v>
      </c>
      <c r="AA10" s="65"/>
      <c r="AB10" s="65"/>
      <c r="AC10" s="65"/>
      <c r="AD10" s="65"/>
      <c r="AE10" s="65"/>
      <c r="AF10" s="65"/>
      <c r="AG10" s="65"/>
      <c r="AH10" s="2"/>
      <c r="AI10" s="65">
        <f>データ!T6</f>
        <v>9078</v>
      </c>
      <c r="AJ10" s="65"/>
      <c r="AK10" s="65"/>
      <c r="AL10" s="65"/>
      <c r="AM10" s="65"/>
      <c r="AN10" s="65"/>
      <c r="AO10" s="65"/>
      <c r="AP10" s="65"/>
      <c r="AQ10" s="57">
        <f>データ!U6</f>
        <v>1.53</v>
      </c>
      <c r="AR10" s="57"/>
      <c r="AS10" s="57"/>
      <c r="AT10" s="57"/>
      <c r="AU10" s="57"/>
      <c r="AV10" s="57"/>
      <c r="AW10" s="57"/>
      <c r="AX10" s="57"/>
      <c r="AY10" s="57">
        <f>データ!V6</f>
        <v>5933.33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193461</v>
      </c>
      <c r="D6" s="31">
        <f t="shared" si="3"/>
        <v>46</v>
      </c>
      <c r="E6" s="31">
        <f t="shared" si="3"/>
        <v>1</v>
      </c>
      <c r="F6" s="31">
        <f t="shared" si="3"/>
        <v>0</v>
      </c>
      <c r="G6" s="31">
        <f t="shared" si="3"/>
        <v>1</v>
      </c>
      <c r="H6" s="31" t="str">
        <f t="shared" si="3"/>
        <v>山梨県　市川三郷町</v>
      </c>
      <c r="I6" s="31" t="str">
        <f t="shared" si="3"/>
        <v>法適用</v>
      </c>
      <c r="J6" s="31" t="str">
        <f t="shared" si="3"/>
        <v>水道事業</v>
      </c>
      <c r="K6" s="31" t="str">
        <f t="shared" si="3"/>
        <v>末端給水事業</v>
      </c>
      <c r="L6" s="31" t="str">
        <f t="shared" si="3"/>
        <v>A8</v>
      </c>
      <c r="M6" s="32" t="str">
        <f t="shared" si="3"/>
        <v>-</v>
      </c>
      <c r="N6" s="32">
        <f t="shared" si="3"/>
        <v>63.31</v>
      </c>
      <c r="O6" s="32">
        <f t="shared" si="3"/>
        <v>54.99</v>
      </c>
      <c r="P6" s="32">
        <f t="shared" si="3"/>
        <v>2210</v>
      </c>
      <c r="Q6" s="32">
        <f t="shared" si="3"/>
        <v>16577</v>
      </c>
      <c r="R6" s="32">
        <f t="shared" si="3"/>
        <v>75.180000000000007</v>
      </c>
      <c r="S6" s="32">
        <f t="shared" si="3"/>
        <v>220.5</v>
      </c>
      <c r="T6" s="32">
        <f t="shared" si="3"/>
        <v>9078</v>
      </c>
      <c r="U6" s="32">
        <f t="shared" si="3"/>
        <v>1.53</v>
      </c>
      <c r="V6" s="32">
        <f t="shared" si="3"/>
        <v>5933.33</v>
      </c>
      <c r="W6" s="33">
        <f>IF(W7="",NA(),W7)</f>
        <v>103.61</v>
      </c>
      <c r="X6" s="33">
        <f t="shared" ref="X6:AF6" si="4">IF(X7="",NA(),X7)</f>
        <v>95.65</v>
      </c>
      <c r="Y6" s="33">
        <f t="shared" si="4"/>
        <v>93.83</v>
      </c>
      <c r="Z6" s="33">
        <f t="shared" si="4"/>
        <v>86.87</v>
      </c>
      <c r="AA6" s="33">
        <f t="shared" si="4"/>
        <v>86.69</v>
      </c>
      <c r="AB6" s="33">
        <f t="shared" si="4"/>
        <v>104.82</v>
      </c>
      <c r="AC6" s="33">
        <f t="shared" si="4"/>
        <v>104.95</v>
      </c>
      <c r="AD6" s="33">
        <f t="shared" si="4"/>
        <v>105.53</v>
      </c>
      <c r="AE6" s="33">
        <f t="shared" si="4"/>
        <v>107.2</v>
      </c>
      <c r="AF6" s="33">
        <f t="shared" si="4"/>
        <v>106.62</v>
      </c>
      <c r="AG6" s="32" t="str">
        <f>IF(AG7="","",IF(AG7="-","【-】","【"&amp;SUBSTITUTE(TEXT(AG7,"#,##0.00"),"-","△")&amp;"】"))</f>
        <v>【113.56】</v>
      </c>
      <c r="AH6" s="33">
        <f>IF(AH7="",NA(),AH7)</f>
        <v>142.79</v>
      </c>
      <c r="AI6" s="33">
        <f t="shared" ref="AI6:AQ6" si="5">IF(AI7="",NA(),AI7)</f>
        <v>146.5</v>
      </c>
      <c r="AJ6" s="33">
        <f t="shared" si="5"/>
        <v>151.5</v>
      </c>
      <c r="AK6" s="33">
        <f t="shared" si="5"/>
        <v>173.21</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741.26</v>
      </c>
      <c r="AT6" s="33">
        <f t="shared" ref="AT6:BB6" si="6">IF(AT7="",NA(),AT7)</f>
        <v>253.89</v>
      </c>
      <c r="AU6" s="33">
        <f t="shared" si="6"/>
        <v>2001.96</v>
      </c>
      <c r="AV6" s="33">
        <f t="shared" si="6"/>
        <v>192.13</v>
      </c>
      <c r="AW6" s="33">
        <f t="shared" si="6"/>
        <v>194</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701.86</v>
      </c>
      <c r="BE6" s="33">
        <f t="shared" ref="BE6:BM6" si="7">IF(BE7="",NA(),BE7)</f>
        <v>681.43</v>
      </c>
      <c r="BF6" s="33">
        <f t="shared" si="7"/>
        <v>646.79</v>
      </c>
      <c r="BG6" s="33">
        <f t="shared" si="7"/>
        <v>638.46</v>
      </c>
      <c r="BH6" s="33">
        <f t="shared" si="7"/>
        <v>617.34</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98.16</v>
      </c>
      <c r="BP6" s="33">
        <f t="shared" ref="BP6:BX6" si="8">IF(BP7="",NA(),BP7)</f>
        <v>90.52</v>
      </c>
      <c r="BQ6" s="33">
        <f t="shared" si="8"/>
        <v>87.78</v>
      </c>
      <c r="BR6" s="33">
        <f t="shared" si="8"/>
        <v>80.400000000000006</v>
      </c>
      <c r="BS6" s="33">
        <f t="shared" si="8"/>
        <v>81.13</v>
      </c>
      <c r="BT6" s="33">
        <f t="shared" si="8"/>
        <v>90.17</v>
      </c>
      <c r="BU6" s="33">
        <f t="shared" si="8"/>
        <v>90.69</v>
      </c>
      <c r="BV6" s="33">
        <f t="shared" si="8"/>
        <v>90.64</v>
      </c>
      <c r="BW6" s="33">
        <f t="shared" si="8"/>
        <v>93.66</v>
      </c>
      <c r="BX6" s="33">
        <f t="shared" si="8"/>
        <v>92.76</v>
      </c>
      <c r="BY6" s="32" t="str">
        <f>IF(BY7="","",IF(BY7="-","【-】","【"&amp;SUBSTITUTE(TEXT(BY7,"#,##0.00"),"-","△")&amp;"】"))</f>
        <v>【104.99】</v>
      </c>
      <c r="BZ6" s="33">
        <f>IF(BZ7="",NA(),BZ7)</f>
        <v>113.46</v>
      </c>
      <c r="CA6" s="33">
        <f t="shared" ref="CA6:CI6" si="9">IF(CA7="",NA(),CA7)</f>
        <v>123.21</v>
      </c>
      <c r="CB6" s="33">
        <f t="shared" si="9"/>
        <v>127.23</v>
      </c>
      <c r="CC6" s="33">
        <f t="shared" si="9"/>
        <v>138.83000000000001</v>
      </c>
      <c r="CD6" s="33">
        <f t="shared" si="9"/>
        <v>138.27000000000001</v>
      </c>
      <c r="CE6" s="33">
        <f t="shared" si="9"/>
        <v>210.28</v>
      </c>
      <c r="CF6" s="33">
        <f t="shared" si="9"/>
        <v>211.08</v>
      </c>
      <c r="CG6" s="33">
        <f t="shared" si="9"/>
        <v>213.52</v>
      </c>
      <c r="CH6" s="33">
        <f t="shared" si="9"/>
        <v>208.21</v>
      </c>
      <c r="CI6" s="33">
        <f t="shared" si="9"/>
        <v>208.67</v>
      </c>
      <c r="CJ6" s="32" t="str">
        <f>IF(CJ7="","",IF(CJ7="-","【-】","【"&amp;SUBSTITUTE(TEXT(CJ7,"#,##0.00"),"-","△")&amp;"】"))</f>
        <v>【163.72】</v>
      </c>
      <c r="CK6" s="33">
        <f>IF(CK7="",NA(),CK7)</f>
        <v>53.49</v>
      </c>
      <c r="CL6" s="33">
        <f t="shared" ref="CL6:CT6" si="10">IF(CL7="",NA(),CL7)</f>
        <v>54.27</v>
      </c>
      <c r="CM6" s="33">
        <f t="shared" si="10"/>
        <v>52.5</v>
      </c>
      <c r="CN6" s="33">
        <f t="shared" si="10"/>
        <v>48.96</v>
      </c>
      <c r="CO6" s="33">
        <f t="shared" si="10"/>
        <v>50.02</v>
      </c>
      <c r="CP6" s="33">
        <f t="shared" si="10"/>
        <v>50.49</v>
      </c>
      <c r="CQ6" s="33">
        <f t="shared" si="10"/>
        <v>49.69</v>
      </c>
      <c r="CR6" s="33">
        <f t="shared" si="10"/>
        <v>49.77</v>
      </c>
      <c r="CS6" s="33">
        <f t="shared" si="10"/>
        <v>49.22</v>
      </c>
      <c r="CT6" s="33">
        <f t="shared" si="10"/>
        <v>49.08</v>
      </c>
      <c r="CU6" s="32" t="str">
        <f>IF(CU7="","",IF(CU7="-","【-】","【"&amp;SUBSTITUTE(TEXT(CU7,"#,##0.00"),"-","△")&amp;"】"))</f>
        <v>【59.76】</v>
      </c>
      <c r="CV6" s="33">
        <f>IF(CV7="",NA(),CV7)</f>
        <v>75.81</v>
      </c>
      <c r="CW6" s="33">
        <f t="shared" ref="CW6:DE6" si="11">IF(CW7="",NA(),CW7)</f>
        <v>73.58</v>
      </c>
      <c r="CX6" s="33">
        <f t="shared" si="11"/>
        <v>76.150000000000006</v>
      </c>
      <c r="CY6" s="33">
        <f t="shared" si="11"/>
        <v>78.459999999999994</v>
      </c>
      <c r="CZ6" s="33">
        <f t="shared" si="11"/>
        <v>74.41</v>
      </c>
      <c r="DA6" s="33">
        <f t="shared" si="11"/>
        <v>78.7</v>
      </c>
      <c r="DB6" s="33">
        <f t="shared" si="11"/>
        <v>80.010000000000005</v>
      </c>
      <c r="DC6" s="33">
        <f t="shared" si="11"/>
        <v>79.98</v>
      </c>
      <c r="DD6" s="33">
        <f t="shared" si="11"/>
        <v>79.48</v>
      </c>
      <c r="DE6" s="33">
        <f t="shared" si="11"/>
        <v>79.3</v>
      </c>
      <c r="DF6" s="32" t="str">
        <f>IF(DF7="","",IF(DF7="-","【-】","【"&amp;SUBSTITUTE(TEXT(DF7,"#,##0.00"),"-","△")&amp;"】"))</f>
        <v>【89.95】</v>
      </c>
      <c r="DG6" s="33">
        <f>IF(DG7="",NA(),DG7)</f>
        <v>29.83</v>
      </c>
      <c r="DH6" s="33">
        <f t="shared" ref="DH6:DP6" si="12">IF(DH7="",NA(),DH7)</f>
        <v>31.34</v>
      </c>
      <c r="DI6" s="33">
        <f t="shared" si="12"/>
        <v>33.5</v>
      </c>
      <c r="DJ6" s="33">
        <f t="shared" si="12"/>
        <v>36.04</v>
      </c>
      <c r="DK6" s="33">
        <f t="shared" si="12"/>
        <v>38.01</v>
      </c>
      <c r="DL6" s="33">
        <f t="shared" si="12"/>
        <v>34.24</v>
      </c>
      <c r="DM6" s="33">
        <f t="shared" si="12"/>
        <v>35.18</v>
      </c>
      <c r="DN6" s="33">
        <f t="shared" si="12"/>
        <v>36.43</v>
      </c>
      <c r="DO6" s="33">
        <f t="shared" si="12"/>
        <v>46.12</v>
      </c>
      <c r="DP6" s="33">
        <f t="shared" si="12"/>
        <v>47.44</v>
      </c>
      <c r="DQ6" s="32" t="str">
        <f>IF(DQ7="","",IF(DQ7="-","【-】","【"&amp;SUBSTITUTE(TEXT(DQ7,"#,##0.00"),"-","△")&amp;"】"))</f>
        <v>【47.18】</v>
      </c>
      <c r="DR6" s="32">
        <f>IF(DR7="",NA(),DR7)</f>
        <v>0</v>
      </c>
      <c r="DS6" s="32">
        <f t="shared" ref="DS6:EA6" si="13">IF(DS7="",NA(),DS7)</f>
        <v>0</v>
      </c>
      <c r="DT6" s="32">
        <f t="shared" si="13"/>
        <v>0</v>
      </c>
      <c r="DU6" s="32">
        <f t="shared" si="13"/>
        <v>0</v>
      </c>
      <c r="DV6" s="32">
        <f t="shared" si="13"/>
        <v>0</v>
      </c>
      <c r="DW6" s="33">
        <f t="shared" si="13"/>
        <v>6.81</v>
      </c>
      <c r="DX6" s="33">
        <f t="shared" si="13"/>
        <v>8.41</v>
      </c>
      <c r="DY6" s="33">
        <f t="shared" si="13"/>
        <v>8.7200000000000006</v>
      </c>
      <c r="DZ6" s="33">
        <f t="shared" si="13"/>
        <v>9.86</v>
      </c>
      <c r="EA6" s="33">
        <f t="shared" si="13"/>
        <v>11.16</v>
      </c>
      <c r="EB6" s="32" t="str">
        <f>IF(EB7="","",IF(EB7="-","【-】","【"&amp;SUBSTITUTE(TEXT(EB7,"#,##0.00"),"-","△")&amp;"】"))</f>
        <v>【13.18】</v>
      </c>
      <c r="EC6" s="33">
        <f>IF(EC7="",NA(),EC7)</f>
        <v>1.28</v>
      </c>
      <c r="ED6" s="33">
        <f t="shared" ref="ED6:EL6" si="14">IF(ED7="",NA(),ED7)</f>
        <v>1.1599999999999999</v>
      </c>
      <c r="EE6" s="33">
        <f t="shared" si="14"/>
        <v>0.32</v>
      </c>
      <c r="EF6" s="33">
        <f t="shared" si="14"/>
        <v>0.93</v>
      </c>
      <c r="EG6" s="33">
        <f t="shared" si="14"/>
        <v>0.84</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193461</v>
      </c>
      <c r="D7" s="35">
        <v>46</v>
      </c>
      <c r="E7" s="35">
        <v>1</v>
      </c>
      <c r="F7" s="35">
        <v>0</v>
      </c>
      <c r="G7" s="35">
        <v>1</v>
      </c>
      <c r="H7" s="35" t="s">
        <v>93</v>
      </c>
      <c r="I7" s="35" t="s">
        <v>94</v>
      </c>
      <c r="J7" s="35" t="s">
        <v>95</v>
      </c>
      <c r="K7" s="35" t="s">
        <v>96</v>
      </c>
      <c r="L7" s="35" t="s">
        <v>97</v>
      </c>
      <c r="M7" s="36" t="s">
        <v>98</v>
      </c>
      <c r="N7" s="36">
        <v>63.31</v>
      </c>
      <c r="O7" s="36">
        <v>54.99</v>
      </c>
      <c r="P7" s="36">
        <v>2210</v>
      </c>
      <c r="Q7" s="36">
        <v>16577</v>
      </c>
      <c r="R7" s="36">
        <v>75.180000000000007</v>
      </c>
      <c r="S7" s="36">
        <v>220.5</v>
      </c>
      <c r="T7" s="36">
        <v>9078</v>
      </c>
      <c r="U7" s="36">
        <v>1.53</v>
      </c>
      <c r="V7" s="36">
        <v>5933.33</v>
      </c>
      <c r="W7" s="36">
        <v>103.61</v>
      </c>
      <c r="X7" s="36">
        <v>95.65</v>
      </c>
      <c r="Y7" s="36">
        <v>93.83</v>
      </c>
      <c r="Z7" s="36">
        <v>86.87</v>
      </c>
      <c r="AA7" s="36">
        <v>86.69</v>
      </c>
      <c r="AB7" s="36">
        <v>104.82</v>
      </c>
      <c r="AC7" s="36">
        <v>104.95</v>
      </c>
      <c r="AD7" s="36">
        <v>105.53</v>
      </c>
      <c r="AE7" s="36">
        <v>107.2</v>
      </c>
      <c r="AF7" s="36">
        <v>106.62</v>
      </c>
      <c r="AG7" s="36">
        <v>113.56</v>
      </c>
      <c r="AH7" s="36">
        <v>142.79</v>
      </c>
      <c r="AI7" s="36">
        <v>146.5</v>
      </c>
      <c r="AJ7" s="36">
        <v>151.5</v>
      </c>
      <c r="AK7" s="36">
        <v>173.21</v>
      </c>
      <c r="AL7" s="36">
        <v>0</v>
      </c>
      <c r="AM7" s="36">
        <v>26.83</v>
      </c>
      <c r="AN7" s="36">
        <v>26.81</v>
      </c>
      <c r="AO7" s="36">
        <v>28.31</v>
      </c>
      <c r="AP7" s="36">
        <v>13.46</v>
      </c>
      <c r="AQ7" s="36">
        <v>12.59</v>
      </c>
      <c r="AR7" s="36">
        <v>0.87</v>
      </c>
      <c r="AS7" s="36">
        <v>741.26</v>
      </c>
      <c r="AT7" s="36">
        <v>253.89</v>
      </c>
      <c r="AU7" s="36">
        <v>2001.96</v>
      </c>
      <c r="AV7" s="36">
        <v>192.13</v>
      </c>
      <c r="AW7" s="36">
        <v>194</v>
      </c>
      <c r="AX7" s="36">
        <v>1197.1099999999999</v>
      </c>
      <c r="AY7" s="36">
        <v>1002.64</v>
      </c>
      <c r="AZ7" s="36">
        <v>1164.51</v>
      </c>
      <c r="BA7" s="36">
        <v>434.72</v>
      </c>
      <c r="BB7" s="36">
        <v>416.14</v>
      </c>
      <c r="BC7" s="36">
        <v>262.74</v>
      </c>
      <c r="BD7" s="36">
        <v>701.86</v>
      </c>
      <c r="BE7" s="36">
        <v>681.43</v>
      </c>
      <c r="BF7" s="36">
        <v>646.79</v>
      </c>
      <c r="BG7" s="36">
        <v>638.46</v>
      </c>
      <c r="BH7" s="36">
        <v>617.34</v>
      </c>
      <c r="BI7" s="36">
        <v>532.29999999999995</v>
      </c>
      <c r="BJ7" s="36">
        <v>520.29999999999995</v>
      </c>
      <c r="BK7" s="36">
        <v>498.27</v>
      </c>
      <c r="BL7" s="36">
        <v>495.76</v>
      </c>
      <c r="BM7" s="36">
        <v>487.22</v>
      </c>
      <c r="BN7" s="36">
        <v>276.38</v>
      </c>
      <c r="BO7" s="36">
        <v>98.16</v>
      </c>
      <c r="BP7" s="36">
        <v>90.52</v>
      </c>
      <c r="BQ7" s="36">
        <v>87.78</v>
      </c>
      <c r="BR7" s="36">
        <v>80.400000000000006</v>
      </c>
      <c r="BS7" s="36">
        <v>81.13</v>
      </c>
      <c r="BT7" s="36">
        <v>90.17</v>
      </c>
      <c r="BU7" s="36">
        <v>90.69</v>
      </c>
      <c r="BV7" s="36">
        <v>90.64</v>
      </c>
      <c r="BW7" s="36">
        <v>93.66</v>
      </c>
      <c r="BX7" s="36">
        <v>92.76</v>
      </c>
      <c r="BY7" s="36">
        <v>104.99</v>
      </c>
      <c r="BZ7" s="36">
        <v>113.46</v>
      </c>
      <c r="CA7" s="36">
        <v>123.21</v>
      </c>
      <c r="CB7" s="36">
        <v>127.23</v>
      </c>
      <c r="CC7" s="36">
        <v>138.83000000000001</v>
      </c>
      <c r="CD7" s="36">
        <v>138.27000000000001</v>
      </c>
      <c r="CE7" s="36">
        <v>210.28</v>
      </c>
      <c r="CF7" s="36">
        <v>211.08</v>
      </c>
      <c r="CG7" s="36">
        <v>213.52</v>
      </c>
      <c r="CH7" s="36">
        <v>208.21</v>
      </c>
      <c r="CI7" s="36">
        <v>208.67</v>
      </c>
      <c r="CJ7" s="36">
        <v>163.72</v>
      </c>
      <c r="CK7" s="36">
        <v>53.49</v>
      </c>
      <c r="CL7" s="36">
        <v>54.27</v>
      </c>
      <c r="CM7" s="36">
        <v>52.5</v>
      </c>
      <c r="CN7" s="36">
        <v>48.96</v>
      </c>
      <c r="CO7" s="36">
        <v>50.02</v>
      </c>
      <c r="CP7" s="36">
        <v>50.49</v>
      </c>
      <c r="CQ7" s="36">
        <v>49.69</v>
      </c>
      <c r="CR7" s="36">
        <v>49.77</v>
      </c>
      <c r="CS7" s="36">
        <v>49.22</v>
      </c>
      <c r="CT7" s="36">
        <v>49.08</v>
      </c>
      <c r="CU7" s="36">
        <v>59.76</v>
      </c>
      <c r="CV7" s="36">
        <v>75.81</v>
      </c>
      <c r="CW7" s="36">
        <v>73.58</v>
      </c>
      <c r="CX7" s="36">
        <v>76.150000000000006</v>
      </c>
      <c r="CY7" s="36">
        <v>78.459999999999994</v>
      </c>
      <c r="CZ7" s="36">
        <v>74.41</v>
      </c>
      <c r="DA7" s="36">
        <v>78.7</v>
      </c>
      <c r="DB7" s="36">
        <v>80.010000000000005</v>
      </c>
      <c r="DC7" s="36">
        <v>79.98</v>
      </c>
      <c r="DD7" s="36">
        <v>79.48</v>
      </c>
      <c r="DE7" s="36">
        <v>79.3</v>
      </c>
      <c r="DF7" s="36">
        <v>89.95</v>
      </c>
      <c r="DG7" s="36">
        <v>29.83</v>
      </c>
      <c r="DH7" s="36">
        <v>31.34</v>
      </c>
      <c r="DI7" s="36">
        <v>33.5</v>
      </c>
      <c r="DJ7" s="36">
        <v>36.04</v>
      </c>
      <c r="DK7" s="36">
        <v>38.01</v>
      </c>
      <c r="DL7" s="36">
        <v>34.24</v>
      </c>
      <c r="DM7" s="36">
        <v>35.18</v>
      </c>
      <c r="DN7" s="36">
        <v>36.43</v>
      </c>
      <c r="DO7" s="36">
        <v>46.12</v>
      </c>
      <c r="DP7" s="36">
        <v>47.44</v>
      </c>
      <c r="DQ7" s="36">
        <v>47.18</v>
      </c>
      <c r="DR7" s="36">
        <v>0</v>
      </c>
      <c r="DS7" s="36">
        <v>0</v>
      </c>
      <c r="DT7" s="36">
        <v>0</v>
      </c>
      <c r="DU7" s="36">
        <v>0</v>
      </c>
      <c r="DV7" s="36">
        <v>0</v>
      </c>
      <c r="DW7" s="36">
        <v>6.81</v>
      </c>
      <c r="DX7" s="36">
        <v>8.41</v>
      </c>
      <c r="DY7" s="36">
        <v>8.7200000000000006</v>
      </c>
      <c r="DZ7" s="36">
        <v>9.86</v>
      </c>
      <c r="EA7" s="36">
        <v>11.16</v>
      </c>
      <c r="EB7" s="36">
        <v>13.18</v>
      </c>
      <c r="EC7" s="36">
        <v>1.28</v>
      </c>
      <c r="ED7" s="36">
        <v>1.1599999999999999</v>
      </c>
      <c r="EE7" s="36">
        <v>0.32</v>
      </c>
      <c r="EF7" s="36">
        <v>0.93</v>
      </c>
      <c r="EG7" s="36">
        <v>0.84</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2017-02-14T09:14:36Z</cp:lastPrinted>
  <dcterms:created xsi:type="dcterms:W3CDTF">2017-02-01T08:40:50Z</dcterms:created>
  <dcterms:modified xsi:type="dcterms:W3CDTF">2017-02-16T02:22:51Z</dcterms:modified>
</cp:coreProperties>
</file>