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-30" yWindow="-30" windowWidth="15810" windowHeight="1243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<sst xmlns="http://schemas.openxmlformats.org/spreadsheetml/2006/main" count="221" uniqueCount="111">
  <si>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</si>
  <si>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</si>
  <si>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</si>
  <si>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</si>
  <si>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</si>
  <si>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</si>
  <si>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</si>
  <si>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</si>
  <si>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</si>
  <si>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</si>
  <si>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</si>
  <si>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</si>
  <si>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</si>
  <si>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</si>
  <si>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</si>
  <si>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</si>
  <si>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</si>
  <si>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</si>
  <si>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</si>
  <si>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</si>
  <si>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</si>
  <si>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</si>
  <si>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</si>
  <si>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</si>
  <si>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</si>
  <si>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</si>
  <si>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</si>
  <si>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</si>
  <si>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</si>
  <si>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</si>
  <si>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</si>
  <si>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</si>
  <si>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</si>
  <si>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</si>
  <si>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</si>
  <si>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</si>
  <si>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</si>
  <si>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</si>
  <si>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</si>
  <si>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</si>
  <si>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</si>
  <si>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</si>
  <si>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</si>
  <si>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</si>
  <si>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</si>
  <si>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</si>
  <si>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</si>
  <si>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</si>
  <si>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</si>
  <si>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</si>
  <si>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</si>
  <si>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</si>
  <si>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</si>
  <si>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</si>
  <si>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</si>
  <si>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</si>
  <si>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</si>
  <si>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</si>
  <si>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</si>
  <si>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</si>
  <si>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</si>
  <si>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</si>
  <si>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</si>
  <si>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</si>
  <si>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</si>
  <si>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</si>
  <si>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</si>
  <si>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</si>
  <si>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</si>
  <si>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</si>
  <si>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</si>
  <si>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</si>
  <si>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</si>
  <si>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</si>
  <si>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</si>
  <si>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</si>
  <si>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</si>
  <si>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</si>
  <si>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</si>
  <si>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</si>
  <si>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</si>
  <si>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</si>
  <si>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</si>
  <si>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</si>
  <si>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</si>
  <si>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</si>
  <si>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</si>
  <si>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</si>
  <si>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</si>
  <si>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</si>
  <si>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</si>
  <si>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</si>
  <si>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</si>
  <si>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</si>
  <si>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</si>
  <si>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</si>
  <si>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山梨県　中央市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</si>
  <si>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</si>
  <si>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</si>
  <si>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</si>
  <si>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</si>
  <si>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</si>
  <si>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</si>
  <si>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</si>
  <si>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</si>
  <si>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</si>
  <si>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</si>
  <si>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</si>
  <si>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汚水・汚泥処理関連施設を多く抱える農業集落排水事業では、その多くの施設が供用後の更新期に差しかかっているため、ストックマネジメント事業による施設の設備更新を計画している。</t>
    <rPh sb="1" eb="3">
      <t>オスイ</t>
    </rPh>
    <rPh sb="4" eb="6">
      <t>オデイ</t>
    </rPh>
    <rPh sb="6" eb="8">
      <t>ショリ</t>
    </rPh>
    <rPh sb="8" eb="10">
      <t>カンレン</t>
    </rPh>
    <rPh sb="10" eb="12">
      <t>シセツ</t>
    </rPh>
    <rPh sb="13" eb="14">
      <t>オオ</t>
    </rPh>
    <rPh sb="15" eb="16">
      <t>カカ</t>
    </rPh>
    <rPh sb="18" eb="20">
      <t>ノウギョウ</t>
    </rPh>
    <rPh sb="20" eb="22">
      <t>シュウラク</t>
    </rPh>
    <rPh sb="22" eb="24">
      <t>ハイスイ</t>
    </rPh>
    <rPh sb="24" eb="26">
      <t>ジギョウ</t>
    </rPh>
    <rPh sb="31" eb="32">
      <t>オオ</t>
    </rPh>
    <rPh sb="34" eb="36">
      <t>シセツ</t>
    </rPh>
    <rPh sb="37" eb="39">
      <t>キョウヨウ</t>
    </rPh>
    <rPh sb="39" eb="40">
      <t>ゴ</t>
    </rPh>
    <rPh sb="41" eb="44">
      <t>コウシンキ</t>
    </rPh>
    <rPh sb="45" eb="46">
      <t>サ</t>
    </rPh>
    <rPh sb="66" eb="68">
      <t>ジギョウ</t>
    </rPh>
    <rPh sb="71" eb="73">
      <t>シセツ</t>
    </rPh>
    <rPh sb="74" eb="76">
      <t>セツビ</t>
    </rPh>
    <rPh sb="76" eb="78">
      <t>コウシン</t>
    </rPh>
    <rPh sb="79" eb="81">
      <t>ケイカク</t>
    </rPh>
    <phoneticPr fontId="4"/>
  </si>
  <si>
    <t>　既に事業完了としており、処理区域の拡大は行っていないが、処理施設の設備更新を予定していることから、長期的に持続可能な経営ができるよう、計画的な投資を行っていく。
　なお、使用料については、公平で適正な負担水準を目指し改定の検討を行っている。</t>
    <rPh sb="1" eb="2">
      <t>スデ</t>
    </rPh>
    <rPh sb="3" eb="5">
      <t>ジギョウ</t>
    </rPh>
    <rPh sb="5" eb="7">
      <t>カンリョウ</t>
    </rPh>
    <rPh sb="13" eb="15">
      <t>ショリ</t>
    </rPh>
    <rPh sb="15" eb="17">
      <t>クイキ</t>
    </rPh>
    <rPh sb="18" eb="20">
      <t>カクダイ</t>
    </rPh>
    <rPh sb="21" eb="22">
      <t>オコナ</t>
    </rPh>
    <rPh sb="29" eb="31">
      <t>ショリ</t>
    </rPh>
    <rPh sb="31" eb="33">
      <t>シセツ</t>
    </rPh>
    <rPh sb="34" eb="36">
      <t>セツビ</t>
    </rPh>
    <rPh sb="36" eb="38">
      <t>コウシン</t>
    </rPh>
    <rPh sb="39" eb="41">
      <t>ヨテイ</t>
    </rPh>
    <rPh sb="59" eb="61">
      <t>ケイエイ</t>
    </rPh>
    <rPh sb="68" eb="71">
      <t>ケイカクテキ</t>
    </rPh>
    <rPh sb="72" eb="74">
      <t>トウシ</t>
    </rPh>
    <phoneticPr fontId="4"/>
  </si>
  <si>
    <t>　農業集落排水事業は、収益的収支比率、経費回収率共に低い水準となっている。本来、使用料を充てるべきとされる汚水処理に係る費用について、使用料のみでは賄えていない状況となっている。
　地方債残高については近年減少傾向にあるが、事業規模比率で比較すると低い水準となっている。
　汚水処理原価は類団平均を上回っており、処理施設の管理運営費は経営を圧迫している状況である。
　水洗化率は区域内のほぼ全戸が下水道接続済みであることから、類似団体平均を大幅に上回っており良好である。</t>
    <rPh sb="1" eb="3">
      <t>ノウギョウ</t>
    </rPh>
    <rPh sb="3" eb="5">
      <t>シュウラク</t>
    </rPh>
    <rPh sb="5" eb="7">
      <t>ハイスイ</t>
    </rPh>
    <rPh sb="7" eb="9">
      <t>ジギョウ</t>
    </rPh>
    <rPh sb="26" eb="27">
      <t>ヒク</t>
    </rPh>
    <rPh sb="28" eb="30">
      <t>スイジュン</t>
    </rPh>
    <rPh sb="37" eb="39">
      <t>ホンライ</t>
    </rPh>
    <rPh sb="112" eb="114">
      <t>ジギョウ</t>
    </rPh>
    <rPh sb="114" eb="116">
      <t>キボ</t>
    </rPh>
    <rPh sb="116" eb="118">
      <t>ヒリツ</t>
    </rPh>
    <rPh sb="119" eb="121">
      <t>ヒカク</t>
    </rPh>
    <rPh sb="124" eb="125">
      <t>ヒク</t>
    </rPh>
    <rPh sb="137" eb="139">
      <t>オスイ</t>
    </rPh>
    <rPh sb="139" eb="141">
      <t>ショリ</t>
    </rPh>
    <rPh sb="141" eb="142">
      <t>ゲン</t>
    </rPh>
    <rPh sb="142" eb="143">
      <t>カ</t>
    </rPh>
    <rPh sb="146" eb="148">
      <t>ヘイキン</t>
    </rPh>
    <rPh sb="149" eb="151">
      <t>ウワマワ</t>
    </rPh>
    <rPh sb="156" eb="158">
      <t>ショリ</t>
    </rPh>
    <rPh sb="158" eb="160">
      <t>シセツ</t>
    </rPh>
    <rPh sb="161" eb="163">
      <t>カンリ</t>
    </rPh>
    <rPh sb="163" eb="166">
      <t>ウンエイヒ</t>
    </rPh>
    <rPh sb="167" eb="169">
      <t>ケイエイ</t>
    </rPh>
    <rPh sb="170" eb="172">
      <t>アッパク</t>
    </rPh>
    <rPh sb="176" eb="178">
      <t>ジョウキョウ</t>
    </rPh>
    <rPh sb="189" eb="191">
      <t>クイキ</t>
    </rPh>
    <rPh sb="191" eb="192">
      <t>ナイ</t>
    </rPh>
    <rPh sb="195" eb="197">
      <t>ゼンコ</t>
    </rPh>
    <rPh sb="198" eb="201">
      <t>ゲスイドウ</t>
    </rPh>
    <rPh sb="201" eb="203">
      <t>セツゾク</t>
    </rPh>
    <rPh sb="203" eb="204">
      <t>ズ</t>
    </rPh>
    <rPh sb="229" eb="231">
      <t>リョウコウ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</si>
</sst>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567488"/>
        <c:axId val="225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567488"/>
        <c:axId val="225569408"/>
      </c:lineChart>
      <c:dateAx>
        <c:axId val="225567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569408"/>
        <c:crosses val="autoZero"/>
        <c:auto val="1"/>
        <c:lblOffset val="100"/>
        <c:baseTimeUnit val="years"/>
      </c:dateAx>
      <c:valAx>
        <c:axId val="225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556748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98.86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20288"/>
        <c:axId val="16022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20288"/>
        <c:axId val="160222208"/>
      </c:lineChart>
      <c:dateAx>
        <c:axId val="160220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222208"/>
        <c:crosses val="autoZero"/>
        <c:auto val="1"/>
        <c:lblOffset val="100"/>
        <c:baseTimeUnit val="years"/>
      </c:dateAx>
      <c:valAx>
        <c:axId val="16022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220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99.69</c:v>
                </c:pt>
                <c:pt idx="1">
                  <c:v>99.68</c:v>
                </c:pt>
                <c:pt idx="2">
                  <c:v>95.37</c:v>
                </c:pt>
                <c:pt idx="3">
                  <c:v>95.54</c:v>
                </c:pt>
                <c:pt idx="4">
                  <c:v>95.76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18208"/>
        <c:axId val="16032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318208"/>
        <c:axId val="160320128"/>
      </c:lineChart>
      <c:dateAx>
        <c:axId val="16031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320128"/>
        <c:crosses val="autoZero"/>
        <c:auto val="1"/>
        <c:lblOffset val="100"/>
        <c:baseTimeUnit val="years"/>
      </c:dateAx>
      <c:valAx>
        <c:axId val="16032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31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59.3</c:v>
                </c:pt>
                <c:pt idx="1">
                  <c:v>58.46</c:v>
                </c:pt>
                <c:pt idx="2">
                  <c:v>61.14</c:v>
                </c:pt>
                <c:pt idx="3">
                  <c:v>65.09</c:v>
                </c:pt>
                <c:pt idx="4">
                  <c:v>79.14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945920"/>
        <c:axId val="18694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45920"/>
        <c:axId val="186947840"/>
      </c:lineChart>
      <c:dateAx>
        <c:axId val="18694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947840"/>
        <c:crosses val="autoZero"/>
        <c:auto val="1"/>
        <c:lblOffset val="100"/>
        <c:baseTimeUnit val="years"/>
      </c:dateAx>
      <c:valAx>
        <c:axId val="18694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94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457280"/>
        <c:axId val="15945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57280"/>
        <c:axId val="159459200"/>
      </c:lineChart>
      <c:dateAx>
        <c:axId val="15945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459200"/>
        <c:crosses val="autoZero"/>
        <c:auto val="1"/>
        <c:lblOffset val="100"/>
        <c:baseTimeUnit val="years"/>
      </c:dateAx>
      <c:valAx>
        <c:axId val="15945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45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473024"/>
        <c:axId val="15949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73024"/>
        <c:axId val="159491584"/>
      </c:lineChart>
      <c:dateAx>
        <c:axId val="15947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491584"/>
        <c:crosses val="autoZero"/>
        <c:auto val="1"/>
        <c:lblOffset val="100"/>
        <c:baseTimeUnit val="years"/>
      </c:dateAx>
      <c:valAx>
        <c:axId val="15949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47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509504"/>
        <c:axId val="22553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09504"/>
        <c:axId val="225531008"/>
      </c:lineChart>
      <c:dateAx>
        <c:axId val="15950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531008"/>
        <c:crosses val="autoZero"/>
        <c:auto val="1"/>
        <c:lblOffset val="100"/>
        <c:baseTimeUnit val="years"/>
      </c:dateAx>
      <c:valAx>
        <c:axId val="22553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50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541888"/>
        <c:axId val="15955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41888"/>
        <c:axId val="159552256"/>
      </c:lineChart>
      <c:dateAx>
        <c:axId val="15954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552256"/>
        <c:crosses val="autoZero"/>
        <c:auto val="1"/>
        <c:lblOffset val="100"/>
        <c:baseTimeUnit val="years"/>
      </c:dateAx>
      <c:valAx>
        <c:axId val="15955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54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1773.14</c:v>
                </c:pt>
                <c:pt idx="1">
                  <c:v>1619.19</c:v>
                </c:pt>
                <c:pt idx="2">
                  <c:v>1215.0899999999999</c:v>
                </c:pt>
                <c:pt idx="3">
                  <c:v>1203.26</c:v>
                </c:pt>
                <c:pt idx="4">
                  <c:v>388.8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570176"/>
        <c:axId val="15971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70176"/>
        <c:axId val="159719808"/>
      </c:lineChart>
      <c:dateAx>
        <c:axId val="15957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719808"/>
        <c:crosses val="autoZero"/>
        <c:auto val="1"/>
        <c:lblOffset val="100"/>
        <c:baseTimeUnit val="years"/>
      </c:dateAx>
      <c:valAx>
        <c:axId val="15971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57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27.59</c:v>
                </c:pt>
                <c:pt idx="1">
                  <c:v>26.81</c:v>
                </c:pt>
                <c:pt idx="2">
                  <c:v>26.83</c:v>
                </c:pt>
                <c:pt idx="3">
                  <c:v>27.77</c:v>
                </c:pt>
                <c:pt idx="4">
                  <c:v>44.85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741824"/>
        <c:axId val="15976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41824"/>
        <c:axId val="159764480"/>
      </c:lineChart>
      <c:dateAx>
        <c:axId val="15974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764480"/>
        <c:crosses val="autoZero"/>
        <c:auto val="1"/>
        <c:lblOffset val="100"/>
        <c:baseTimeUnit val="years"/>
      </c:dateAx>
      <c:valAx>
        <c:axId val="15976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74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311.26</c:v>
                </c:pt>
                <c:pt idx="1">
                  <c:v>345.01</c:v>
                </c:pt>
                <c:pt idx="2">
                  <c:v>383.2</c:v>
                </c:pt>
                <c:pt idx="3">
                  <c:v>391.78</c:v>
                </c:pt>
                <c:pt idx="4">
                  <c:v>236.3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79712"/>
        <c:axId val="16018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79712"/>
        <c:axId val="160181632"/>
      </c:lineChart>
      <c:dateAx>
        <c:axId val="16017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181632"/>
        <c:crosses val="autoZero"/>
        <c:auto val="1"/>
        <c:lblOffset val="100"/>
        <c:baseTimeUnit val="years"/>
      </c:dateAx>
      <c:valAx>
        <c:axId val="16018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17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P16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山梨県　中央市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30977</v>
      </c>
      <c r="AM8" s="47"/>
      <c r="AN8" s="47"/>
      <c r="AO8" s="47"/>
      <c r="AP8" s="47"/>
      <c r="AQ8" s="47"/>
      <c r="AR8" s="47"/>
      <c r="AS8" s="47"/>
      <c r="AT8" s="43">
        <f>データ!S6</f>
        <v>31.69</v>
      </c>
      <c r="AU8" s="43"/>
      <c r="AV8" s="43"/>
      <c r="AW8" s="43"/>
      <c r="AX8" s="43"/>
      <c r="AY8" s="43"/>
      <c r="AZ8" s="43"/>
      <c r="BA8" s="43"/>
      <c r="BB8" s="43">
        <f>データ!T6</f>
        <v>977.5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10.75</v>
      </c>
      <c r="Q10" s="43"/>
      <c r="R10" s="43"/>
      <c r="S10" s="43"/>
      <c r="T10" s="43"/>
      <c r="U10" s="43"/>
      <c r="V10" s="43"/>
      <c r="W10" s="43">
        <f>データ!P6</f>
        <v>90.72</v>
      </c>
      <c r="X10" s="43"/>
      <c r="Y10" s="43"/>
      <c r="Z10" s="43"/>
      <c r="AA10" s="43"/>
      <c r="AB10" s="43"/>
      <c r="AC10" s="43"/>
      <c r="AD10" s="47">
        <f>データ!Q6</f>
        <v>1944</v>
      </c>
      <c r="AE10" s="47"/>
      <c r="AF10" s="47"/>
      <c r="AG10" s="47"/>
      <c r="AH10" s="47"/>
      <c r="AI10" s="47"/>
      <c r="AJ10" s="47"/>
      <c r="AK10" s="2"/>
      <c r="AL10" s="47">
        <f>データ!U6</f>
        <v>3325</v>
      </c>
      <c r="AM10" s="47"/>
      <c r="AN10" s="47"/>
      <c r="AO10" s="47"/>
      <c r="AP10" s="47"/>
      <c r="AQ10" s="47"/>
      <c r="AR10" s="47"/>
      <c r="AS10" s="47"/>
      <c r="AT10" s="43">
        <f>データ!V6</f>
        <v>1.41</v>
      </c>
      <c r="AU10" s="43"/>
      <c r="AV10" s="43"/>
      <c r="AW10" s="43"/>
      <c r="AX10" s="43"/>
      <c r="AY10" s="43"/>
      <c r="AZ10" s="43"/>
      <c r="BA10" s="43"/>
      <c r="BB10" s="43">
        <f>データ!W6</f>
        <v>2358.16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192147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山梨県　中央市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10.75</v>
      </c>
      <c r="P6" s="32">
        <f t="shared" si="3"/>
        <v>90.72</v>
      </c>
      <c r="Q6" s="32">
        <f t="shared" si="3"/>
        <v>1944</v>
      </c>
      <c r="R6" s="32">
        <f t="shared" si="3"/>
        <v>30977</v>
      </c>
      <c r="S6" s="32">
        <f t="shared" si="3"/>
        <v>31.69</v>
      </c>
      <c r="T6" s="32">
        <f t="shared" si="3"/>
        <v>977.5</v>
      </c>
      <c r="U6" s="32">
        <f t="shared" si="3"/>
        <v>3325</v>
      </c>
      <c r="V6" s="32">
        <f t="shared" si="3"/>
        <v>1.41</v>
      </c>
      <c r="W6" s="32">
        <f t="shared" si="3"/>
        <v>2358.16</v>
      </c>
      <c r="X6" s="33">
        <f>IF(X7="",NA(),X7)</f>
        <v>59.3</v>
      </c>
      <c r="Y6" s="33">
        <f t="shared" ref="Y6:AG6" si="4">IF(Y7="",NA(),Y7)</f>
        <v>58.46</v>
      </c>
      <c r="Z6" s="33">
        <f t="shared" si="4"/>
        <v>61.14</v>
      </c>
      <c r="AA6" s="33">
        <f t="shared" si="4"/>
        <v>65.09</v>
      </c>
      <c r="AB6" s="33">
        <f t="shared" si="4"/>
        <v>79.14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1773.14</v>
      </c>
      <c r="BF6" s="33">
        <f t="shared" ref="BF6:BN6" si="7">IF(BF7="",NA(),BF7)</f>
        <v>1619.19</v>
      </c>
      <c r="BG6" s="33">
        <f t="shared" si="7"/>
        <v>1215.0899999999999</v>
      </c>
      <c r="BH6" s="33">
        <f t="shared" si="7"/>
        <v>1203.26</v>
      </c>
      <c r="BI6" s="33">
        <f t="shared" si="7"/>
        <v>388.8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27.59</v>
      </c>
      <c r="BQ6" s="33">
        <f t="shared" ref="BQ6:BY6" si="8">IF(BQ7="",NA(),BQ7)</f>
        <v>26.81</v>
      </c>
      <c r="BR6" s="33">
        <f t="shared" si="8"/>
        <v>26.83</v>
      </c>
      <c r="BS6" s="33">
        <f t="shared" si="8"/>
        <v>27.77</v>
      </c>
      <c r="BT6" s="33">
        <f t="shared" si="8"/>
        <v>44.85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311.26</v>
      </c>
      <c r="CB6" s="33">
        <f t="shared" ref="CB6:CJ6" si="9">IF(CB7="",NA(),CB7)</f>
        <v>345.01</v>
      </c>
      <c r="CC6" s="33">
        <f t="shared" si="9"/>
        <v>383.2</v>
      </c>
      <c r="CD6" s="33">
        <f t="shared" si="9"/>
        <v>391.78</v>
      </c>
      <c r="CE6" s="33">
        <f t="shared" si="9"/>
        <v>236.3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100</v>
      </c>
      <c r="CM6" s="33">
        <f t="shared" ref="CM6:CU6" si="10">IF(CM7="",NA(),CM7)</f>
        <v>100</v>
      </c>
      <c r="CN6" s="33">
        <f t="shared" si="10"/>
        <v>100</v>
      </c>
      <c r="CO6" s="33">
        <f t="shared" si="10"/>
        <v>100</v>
      </c>
      <c r="CP6" s="33">
        <f t="shared" si="10"/>
        <v>98.86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99.69</v>
      </c>
      <c r="CX6" s="33">
        <f t="shared" ref="CX6:DF6" si="11">IF(CX7="",NA(),CX7)</f>
        <v>99.68</v>
      </c>
      <c r="CY6" s="33">
        <f t="shared" si="11"/>
        <v>95.37</v>
      </c>
      <c r="CZ6" s="33">
        <f t="shared" si="11"/>
        <v>95.54</v>
      </c>
      <c r="DA6" s="33">
        <f t="shared" si="11"/>
        <v>95.76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 x14ac:dyDescent="0.15">
      <c r="A7" s="26"/>
      <c r="B7" s="35">
        <v>2015</v>
      </c>
      <c r="C7" s="35">
        <v>192147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10.75</v>
      </c>
      <c r="P7" s="36">
        <v>90.72</v>
      </c>
      <c r="Q7" s="36">
        <v>1944</v>
      </c>
      <c r="R7" s="36">
        <v>30977</v>
      </c>
      <c r="S7" s="36">
        <v>31.69</v>
      </c>
      <c r="T7" s="36">
        <v>977.5</v>
      </c>
      <c r="U7" s="36">
        <v>3325</v>
      </c>
      <c r="V7" s="36">
        <v>1.41</v>
      </c>
      <c r="W7" s="36">
        <v>2358.16</v>
      </c>
      <c r="X7" s="36">
        <v>59.3</v>
      </c>
      <c r="Y7" s="36">
        <v>58.46</v>
      </c>
      <c r="Z7" s="36">
        <v>61.14</v>
      </c>
      <c r="AA7" s="36">
        <v>65.09</v>
      </c>
      <c r="AB7" s="36">
        <v>79.14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1773.14</v>
      </c>
      <c r="BF7" s="36">
        <v>1619.19</v>
      </c>
      <c r="BG7" s="36">
        <v>1215.0899999999999</v>
      </c>
      <c r="BH7" s="36">
        <v>1203.26</v>
      </c>
      <c r="BI7" s="36">
        <v>388.8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27.59</v>
      </c>
      <c r="BQ7" s="36">
        <v>26.81</v>
      </c>
      <c r="BR7" s="36">
        <v>26.83</v>
      </c>
      <c r="BS7" s="36">
        <v>27.77</v>
      </c>
      <c r="BT7" s="36">
        <v>44.85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311.26</v>
      </c>
      <c r="CB7" s="36">
        <v>345.01</v>
      </c>
      <c r="CC7" s="36">
        <v>383.2</v>
      </c>
      <c r="CD7" s="36">
        <v>391.78</v>
      </c>
      <c r="CE7" s="36">
        <v>236.3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100</v>
      </c>
      <c r="CM7" s="36">
        <v>100</v>
      </c>
      <c r="CN7" s="36">
        <v>100</v>
      </c>
      <c r="CO7" s="36">
        <v>100</v>
      </c>
      <c r="CP7" s="36">
        <v>98.86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99.69</v>
      </c>
      <c r="CX7" s="36">
        <v>99.68</v>
      </c>
      <c r="CY7" s="36">
        <v>95.37</v>
      </c>
      <c r="CZ7" s="36">
        <v>95.54</v>
      </c>
      <c r="DA7" s="36">
        <v>95.76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中央市</cp:lastModifiedBy>
  <dcterms:created xsi:type="dcterms:W3CDTF">2017-02-08T03:10:39Z</dcterms:created>
  <dcterms:modified xsi:type="dcterms:W3CDTF">2017-02-15T08:51:24Z</dcterms:modified>
  <cp:category/>
</cp:coreProperties>
</file>