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<sst xmlns="http://schemas.openxmlformats.org/spreadsheetml/2006/main" count="217" uniqueCount="107">
  <si>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</si>
  <si>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</si>
  <si>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</si>
  <si>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</si>
  <si>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</si>
  <si>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</si>
  <si>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</si>
  <si>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</si>
  <si>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</si>
  <si>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</si>
  <si>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</si>
  <si>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</si>
  <si>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</si>
  <si>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</si>
  <si>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</si>
  <si>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</si>
  <si>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</si>
  <si>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</si>
  <si>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</si>
  <si>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</si>
  <si>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</si>
  <si>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</si>
  <si>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</si>
  <si>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</si>
  <si>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</si>
  <si>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</si>
  <si>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</si>
  <si>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</si>
  <si>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</si>
  <si>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</si>
  <si>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</si>
  <si>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</si>
  <si>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</si>
  <si>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</si>
  <si>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</si>
  <si>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</si>
  <si>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</si>
  <si>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</si>
  <si>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</si>
  <si>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</si>
  <si>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</si>
  <si>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</si>
  <si>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</si>
  <si>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</si>
  <si>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</si>
  <si>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</si>
  <si>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</si>
  <si>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</si>
  <si>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</si>
  <si>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</si>
  <si>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</si>
  <si>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</si>
  <si>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</si>
  <si>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</si>
  <si>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</si>
  <si>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</si>
  <si>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</si>
  <si>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</si>
  <si>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</si>
  <si>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</si>
  <si>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</si>
  <si>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</si>
  <si>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</si>
  <si>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</si>
  <si>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</si>
  <si>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</si>
  <si>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</si>
  <si>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</si>
  <si>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</si>
  <si>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</si>
  <si>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</si>
  <si>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</si>
  <si>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</si>
  <si>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</si>
  <si>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</si>
  <si>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</si>
  <si>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</si>
  <si>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</si>
  <si>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</si>
  <si>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</si>
  <si>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</si>
  <si>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</si>
  <si>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</si>
  <si>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</si>
  <si>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</si>
  <si>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</si>
  <si>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</si>
  <si>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</si>
  <si>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</si>
  <si>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</si>
  <si>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</si>
  <si>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</si>
  <si>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</si>
  <si>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中央市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</si>
  <si>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</si>
  <si>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</si>
  <si>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</si>
  <si>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</si>
  <si>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</si>
  <si>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</si>
  <si>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</si>
  <si>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</si>
  <si>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</si>
  <si>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</si>
  <si>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した配水場の更新工事に企業債を充当したため、債務残高が急増した。また、低迷している有収率を補うために、管路工事を積極的に行なっているが、それに伴い現金を支出しているため、流動比率が急激に低下している。経営破たんを起こさないためにも、適切な料金改定を行い、内部留保を厚くする必要がある。</t>
    <phoneticPr fontId="4"/>
  </si>
  <si>
    <t>老朽化が進行し、安定した配水を継続的に行うことを懸念されていた布施配水場は平成２８年度で更新した。しかしながら、石綿管は無いものの、昭和の高度成長期に埋設されたビニル管は一部で使用しているため、有収率向上のためにも、早急な布設替えが必要である。</t>
    <phoneticPr fontId="4"/>
  </si>
  <si>
    <t>経年劣化した配水管や施設がまだあるため、安定した配水を継続的に行うためにも、積極的に更新を行う必要がある。しかし、債務残高も多いため、料金改定を適切に行い、内部留保を適切に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</si>
</sst>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0.92</c:v>
                </c:pt>
                <c:pt idx="1">
                  <c:v>1.26</c:v>
                </c:pt>
                <c:pt idx="2">
                  <c:v>2.82</c:v>
                </c:pt>
                <c:pt idx="3">
                  <c:v>2.15</c:v>
                </c:pt>
                <c:pt idx="4">
                  <c:v>1.4</c:v>
                </c:pt>
              </c:numCache>
            </c:numRef>
          </c:val>
        </c:ser>
        <c:dLbls>
          <c:showLegendKey val="0"/>
          <c:showVal val="0"/>
          <c:showCatName val="0"/>
          <c:showSerName val="0"/>
          <c:showPercent val="0"/>
          <c:showBubbleSize val="0"/>
        </c:dLbls>
        <c:gapWidth val="150"/>
        <c:axId val="115142656"/>
        <c:axId val="1151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15142656"/>
        <c:axId val="115144960"/>
      </c:lineChart>
      <c:dateAx>
        <c:axId val="115142656"/>
        <c:scaling>
          <c:orientation val="minMax"/>
        </c:scaling>
        <c:delete val="1"/>
        <c:axPos val="b"/>
        <c:numFmt formatCode="ge" sourceLinked="1"/>
        <c:majorTickMark val="none"/>
        <c:minorTickMark val="none"/>
        <c:tickLblPos val="none"/>
        <c:crossAx val="115144960"/>
        <c:crosses val="autoZero"/>
        <c:auto val="1"/>
        <c:lblOffset val="100"/>
        <c:baseTimeUnit val="years"/>
      </c:dateAx>
      <c:valAx>
        <c:axId val="1151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61.95</c:v>
                </c:pt>
                <c:pt idx="1">
                  <c:v>59.33</c:v>
                </c:pt>
                <c:pt idx="2">
                  <c:v>58.22</c:v>
                </c:pt>
                <c:pt idx="3">
                  <c:v>57.79</c:v>
                </c:pt>
                <c:pt idx="4">
                  <c:v>54.88</c:v>
                </c:pt>
              </c:numCache>
            </c:numRef>
          </c:val>
        </c:ser>
        <c:dLbls>
          <c:showLegendKey val="0"/>
          <c:showVal val="0"/>
          <c:showCatName val="0"/>
          <c:showSerName val="0"/>
          <c:showPercent val="0"/>
          <c:showBubbleSize val="0"/>
        </c:dLbls>
        <c:gapWidth val="150"/>
        <c:axId val="170059648"/>
        <c:axId val="170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70059648"/>
        <c:axId val="170070016"/>
      </c:lineChart>
      <c:dateAx>
        <c:axId val="170059648"/>
        <c:scaling>
          <c:orientation val="minMax"/>
        </c:scaling>
        <c:delete val="1"/>
        <c:axPos val="b"/>
        <c:numFmt formatCode="ge" sourceLinked="1"/>
        <c:majorTickMark val="none"/>
        <c:minorTickMark val="none"/>
        <c:tickLblPos val="none"/>
        <c:crossAx val="170070016"/>
        <c:crosses val="autoZero"/>
        <c:auto val="1"/>
        <c:lblOffset val="100"/>
        <c:baseTimeUnit val="years"/>
      </c:dateAx>
      <c:valAx>
        <c:axId val="1700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77.42</c:v>
                </c:pt>
                <c:pt idx="1">
                  <c:v>79.67</c:v>
                </c:pt>
                <c:pt idx="2">
                  <c:v>79.819999999999993</c:v>
                </c:pt>
                <c:pt idx="3">
                  <c:v>78.05</c:v>
                </c:pt>
                <c:pt idx="4">
                  <c:v>80.900000000000006</c:v>
                </c:pt>
              </c:numCache>
            </c:numRef>
          </c:val>
        </c:ser>
        <c:dLbls>
          <c:showLegendKey val="0"/>
          <c:showVal val="0"/>
          <c:showCatName val="0"/>
          <c:showSerName val="0"/>
          <c:showPercent val="0"/>
          <c:showBubbleSize val="0"/>
        </c:dLbls>
        <c:gapWidth val="150"/>
        <c:axId val="170108416"/>
        <c:axId val="1701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70108416"/>
        <c:axId val="170110336"/>
      </c:lineChart>
      <c:dateAx>
        <c:axId val="170108416"/>
        <c:scaling>
          <c:orientation val="minMax"/>
        </c:scaling>
        <c:delete val="1"/>
        <c:axPos val="b"/>
        <c:numFmt formatCode="ge" sourceLinked="1"/>
        <c:majorTickMark val="none"/>
        <c:minorTickMark val="none"/>
        <c:tickLblPos val="none"/>
        <c:crossAx val="170110336"/>
        <c:crosses val="autoZero"/>
        <c:auto val="1"/>
        <c:lblOffset val="100"/>
        <c:baseTimeUnit val="years"/>
      </c:dateAx>
      <c:valAx>
        <c:axId val="1701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98.88</c:v>
                </c:pt>
                <c:pt idx="1">
                  <c:v>99.85</c:v>
                </c:pt>
                <c:pt idx="2">
                  <c:v>117.7</c:v>
                </c:pt>
                <c:pt idx="3">
                  <c:v>106.76</c:v>
                </c:pt>
                <c:pt idx="4">
                  <c:v>106.63</c:v>
                </c:pt>
              </c:numCache>
            </c:numRef>
          </c:val>
        </c:ser>
        <c:dLbls>
          <c:showLegendKey val="0"/>
          <c:showVal val="0"/>
          <c:showCatName val="0"/>
          <c:showSerName val="0"/>
          <c:showPercent val="0"/>
          <c:showBubbleSize val="0"/>
        </c:dLbls>
        <c:gapWidth val="150"/>
        <c:axId val="115599616"/>
        <c:axId val="1157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15599616"/>
        <c:axId val="115783936"/>
      </c:lineChart>
      <c:dateAx>
        <c:axId val="115599616"/>
        <c:scaling>
          <c:orientation val="minMax"/>
        </c:scaling>
        <c:delete val="1"/>
        <c:axPos val="b"/>
        <c:numFmt formatCode="ge" sourceLinked="1"/>
        <c:majorTickMark val="none"/>
        <c:minorTickMark val="none"/>
        <c:tickLblPos val="none"/>
        <c:crossAx val="115783936"/>
        <c:crosses val="autoZero"/>
        <c:auto val="1"/>
        <c:lblOffset val="100"/>
        <c:baseTimeUnit val="years"/>
      </c:dateAx>
      <c:valAx>
        <c:axId val="11578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5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45.82</c:v>
                </c:pt>
                <c:pt idx="1">
                  <c:v>47.72</c:v>
                </c:pt>
                <c:pt idx="2">
                  <c:v>46.51</c:v>
                </c:pt>
                <c:pt idx="3">
                  <c:v>46.09</c:v>
                </c:pt>
                <c:pt idx="4">
                  <c:v>46.82</c:v>
                </c:pt>
              </c:numCache>
            </c:numRef>
          </c:val>
        </c:ser>
        <c:dLbls>
          <c:showLegendKey val="0"/>
          <c:showVal val="0"/>
          <c:showCatName val="0"/>
          <c:showSerName val="0"/>
          <c:showPercent val="0"/>
          <c:showBubbleSize val="0"/>
        </c:dLbls>
        <c:gapWidth val="150"/>
        <c:axId val="116115712"/>
        <c:axId val="1161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16115712"/>
        <c:axId val="116121984"/>
      </c:lineChart>
      <c:dateAx>
        <c:axId val="116115712"/>
        <c:scaling>
          <c:orientation val="minMax"/>
        </c:scaling>
        <c:delete val="1"/>
        <c:axPos val="b"/>
        <c:numFmt formatCode="ge" sourceLinked="1"/>
        <c:majorTickMark val="none"/>
        <c:minorTickMark val="none"/>
        <c:tickLblPos val="none"/>
        <c:crossAx val="116121984"/>
        <c:crosses val="autoZero"/>
        <c:auto val="1"/>
        <c:lblOffset val="100"/>
        <c:baseTimeUnit val="years"/>
      </c:dateAx>
      <c:valAx>
        <c:axId val="1161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0.56999999999999995</c:v>
                </c:pt>
                <c:pt idx="1">
                  <c:v>0.56999999999999995</c:v>
                </c:pt>
                <c:pt idx="2">
                  <c:v>0.35</c:v>
                </c:pt>
                <c:pt idx="3">
                  <c:v>0.35</c:v>
                </c:pt>
                <c:pt idx="4" formatCode="#,##0.00;&quot;△&quot;#,##0.00">
                  <c:v>0</c:v>
                </c:pt>
              </c:numCache>
            </c:numRef>
          </c:val>
        </c:ser>
        <c:dLbls>
          <c:showLegendKey val="0"/>
          <c:showVal val="0"/>
          <c:showCatName val="0"/>
          <c:showSerName val="0"/>
          <c:showPercent val="0"/>
          <c:showBubbleSize val="0"/>
        </c:dLbls>
        <c:gapWidth val="150"/>
        <c:axId val="170414080"/>
        <c:axId val="1725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70414080"/>
        <c:axId val="172504960"/>
      </c:lineChart>
      <c:dateAx>
        <c:axId val="170414080"/>
        <c:scaling>
          <c:orientation val="minMax"/>
        </c:scaling>
        <c:delete val="1"/>
        <c:axPos val="b"/>
        <c:numFmt formatCode="ge" sourceLinked="1"/>
        <c:majorTickMark val="none"/>
        <c:minorTickMark val="none"/>
        <c:tickLblPos val="none"/>
        <c:crossAx val="172504960"/>
        <c:crosses val="autoZero"/>
        <c:auto val="1"/>
        <c:lblOffset val="100"/>
        <c:baseTimeUnit val="years"/>
      </c:dateAx>
      <c:valAx>
        <c:axId val="1725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99104"/>
        <c:axId val="44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4399104"/>
        <c:axId val="4401024"/>
      </c:lineChart>
      <c:dateAx>
        <c:axId val="4399104"/>
        <c:scaling>
          <c:orientation val="minMax"/>
        </c:scaling>
        <c:delete val="1"/>
        <c:axPos val="b"/>
        <c:numFmt formatCode="ge" sourceLinked="1"/>
        <c:majorTickMark val="none"/>
        <c:minorTickMark val="none"/>
        <c:tickLblPos val="none"/>
        <c:crossAx val="4401024"/>
        <c:crosses val="autoZero"/>
        <c:auto val="1"/>
        <c:lblOffset val="100"/>
        <c:baseTimeUnit val="years"/>
      </c:dateAx>
      <c:valAx>
        <c:axId val="440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8246.02</c:v>
                </c:pt>
                <c:pt idx="1">
                  <c:v>5912.59</c:v>
                </c:pt>
                <c:pt idx="2">
                  <c:v>2319.0100000000002</c:v>
                </c:pt>
                <c:pt idx="3">
                  <c:v>327.62</c:v>
                </c:pt>
                <c:pt idx="4">
                  <c:v>989.08</c:v>
                </c:pt>
              </c:numCache>
            </c:numRef>
          </c:val>
        </c:ser>
        <c:dLbls>
          <c:showLegendKey val="0"/>
          <c:showVal val="0"/>
          <c:showCatName val="0"/>
          <c:showSerName val="0"/>
          <c:showPercent val="0"/>
          <c:showBubbleSize val="0"/>
        </c:dLbls>
        <c:gapWidth val="150"/>
        <c:axId val="4414848"/>
        <c:axId val="44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4414848"/>
        <c:axId val="4437504"/>
      </c:lineChart>
      <c:dateAx>
        <c:axId val="4414848"/>
        <c:scaling>
          <c:orientation val="minMax"/>
        </c:scaling>
        <c:delete val="1"/>
        <c:axPos val="b"/>
        <c:numFmt formatCode="ge" sourceLinked="1"/>
        <c:majorTickMark val="none"/>
        <c:minorTickMark val="none"/>
        <c:tickLblPos val="none"/>
        <c:crossAx val="4437504"/>
        <c:crosses val="autoZero"/>
        <c:auto val="1"/>
        <c:lblOffset val="100"/>
        <c:baseTimeUnit val="years"/>
      </c:dateAx>
      <c:valAx>
        <c:axId val="443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652.84</c:v>
                </c:pt>
                <c:pt idx="1">
                  <c:v>679.6</c:v>
                </c:pt>
                <c:pt idx="2">
                  <c:v>601.94000000000005</c:v>
                </c:pt>
                <c:pt idx="3">
                  <c:v>636.6</c:v>
                </c:pt>
                <c:pt idx="4">
                  <c:v>910.47</c:v>
                </c:pt>
              </c:numCache>
            </c:numRef>
          </c:val>
        </c:ser>
        <c:dLbls>
          <c:showLegendKey val="0"/>
          <c:showVal val="0"/>
          <c:showCatName val="0"/>
          <c:showSerName val="0"/>
          <c:showPercent val="0"/>
          <c:showBubbleSize val="0"/>
        </c:dLbls>
        <c:gapWidth val="150"/>
        <c:axId val="169954304"/>
        <c:axId val="169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69954304"/>
        <c:axId val="169960576"/>
      </c:lineChart>
      <c:dateAx>
        <c:axId val="169954304"/>
        <c:scaling>
          <c:orientation val="minMax"/>
        </c:scaling>
        <c:delete val="1"/>
        <c:axPos val="b"/>
        <c:numFmt formatCode="ge" sourceLinked="1"/>
        <c:majorTickMark val="none"/>
        <c:minorTickMark val="none"/>
        <c:tickLblPos val="none"/>
        <c:crossAx val="169960576"/>
        <c:crosses val="autoZero"/>
        <c:auto val="1"/>
        <c:lblOffset val="100"/>
        <c:baseTimeUnit val="years"/>
      </c:dateAx>
      <c:valAx>
        <c:axId val="16996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9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91.31</c:v>
                </c:pt>
                <c:pt idx="1">
                  <c:v>88.61</c:v>
                </c:pt>
                <c:pt idx="2">
                  <c:v>107.29</c:v>
                </c:pt>
                <c:pt idx="3">
                  <c:v>101.34</c:v>
                </c:pt>
                <c:pt idx="4">
                  <c:v>98.54</c:v>
                </c:pt>
              </c:numCache>
            </c:numRef>
          </c:val>
        </c:ser>
        <c:dLbls>
          <c:showLegendKey val="0"/>
          <c:showVal val="0"/>
          <c:showCatName val="0"/>
          <c:showSerName val="0"/>
          <c:showPercent val="0"/>
          <c:showBubbleSize val="0"/>
        </c:dLbls>
        <c:gapWidth val="150"/>
        <c:axId val="169990784"/>
        <c:axId val="1700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69990784"/>
        <c:axId val="170001152"/>
      </c:lineChart>
      <c:dateAx>
        <c:axId val="169990784"/>
        <c:scaling>
          <c:orientation val="minMax"/>
        </c:scaling>
        <c:delete val="1"/>
        <c:axPos val="b"/>
        <c:numFmt formatCode="ge" sourceLinked="1"/>
        <c:majorTickMark val="none"/>
        <c:minorTickMark val="none"/>
        <c:tickLblPos val="none"/>
        <c:crossAx val="170001152"/>
        <c:crosses val="autoZero"/>
        <c:auto val="1"/>
        <c:lblOffset val="100"/>
        <c:baseTimeUnit val="years"/>
      </c:dateAx>
      <c:valAx>
        <c:axId val="1700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109.95</c:v>
                </c:pt>
                <c:pt idx="1">
                  <c:v>108.96</c:v>
                </c:pt>
                <c:pt idx="2">
                  <c:v>106.34</c:v>
                </c:pt>
                <c:pt idx="3">
                  <c:v>113.57</c:v>
                </c:pt>
                <c:pt idx="4">
                  <c:v>117.23</c:v>
                </c:pt>
              </c:numCache>
            </c:numRef>
          </c:val>
        </c:ser>
        <c:dLbls>
          <c:showLegendKey val="0"/>
          <c:showVal val="0"/>
          <c:showCatName val="0"/>
          <c:showSerName val="0"/>
          <c:showPercent val="0"/>
          <c:showBubbleSize val="0"/>
        </c:dLbls>
        <c:gapWidth val="150"/>
        <c:axId val="170027264"/>
        <c:axId val="1700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70027264"/>
        <c:axId val="170029440"/>
      </c:lineChart>
      <c:dateAx>
        <c:axId val="170027264"/>
        <c:scaling>
          <c:orientation val="minMax"/>
        </c:scaling>
        <c:delete val="1"/>
        <c:axPos val="b"/>
        <c:numFmt formatCode="ge" sourceLinked="1"/>
        <c:majorTickMark val="none"/>
        <c:minorTickMark val="none"/>
        <c:tickLblPos val="none"/>
        <c:crossAx val="170029440"/>
        <c:crosses val="autoZero"/>
        <c:auto val="1"/>
        <c:lblOffset val="100"/>
        <c:baseTimeUnit val="years"/>
      </c:dateAx>
      <c:valAx>
        <c:axId val="1700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A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山梨県　中央市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30977</v>
      </c>
      <c r="AJ8" s="75"/>
      <c r="AK8" s="75"/>
      <c r="AL8" s="75"/>
      <c r="AM8" s="75"/>
      <c r="AN8" s="75"/>
      <c r="AO8" s="75"/>
      <c r="AP8" s="76"/>
      <c r="AQ8" s="57">
        <f>データ!R6</f>
        <v>31.69</v>
      </c>
      <c r="AR8" s="57"/>
      <c r="AS8" s="57"/>
      <c r="AT8" s="57"/>
      <c r="AU8" s="57"/>
      <c r="AV8" s="57"/>
      <c r="AW8" s="57"/>
      <c r="AX8" s="57"/>
      <c r="AY8" s="57">
        <f>データ!S6</f>
        <v>977.5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40.79</v>
      </c>
      <c r="K10" s="57"/>
      <c r="L10" s="57"/>
      <c r="M10" s="57"/>
      <c r="N10" s="57"/>
      <c r="O10" s="57"/>
      <c r="P10" s="57"/>
      <c r="Q10" s="57"/>
      <c r="R10" s="57">
        <f>データ!O6</f>
        <v>100</v>
      </c>
      <c r="S10" s="57"/>
      <c r="T10" s="57"/>
      <c r="U10" s="57"/>
      <c r="V10" s="57"/>
      <c r="W10" s="57"/>
      <c r="X10" s="57"/>
      <c r="Y10" s="57"/>
      <c r="Z10" s="65">
        <f>データ!P6</f>
        <v>2082</v>
      </c>
      <c r="AA10" s="65"/>
      <c r="AB10" s="65"/>
      <c r="AC10" s="65"/>
      <c r="AD10" s="65"/>
      <c r="AE10" s="65"/>
      <c r="AF10" s="65"/>
      <c r="AG10" s="65"/>
      <c r="AH10" s="2"/>
      <c r="AI10" s="65">
        <f>データ!T6</f>
        <v>16764</v>
      </c>
      <c r="AJ10" s="65"/>
      <c r="AK10" s="65"/>
      <c r="AL10" s="65"/>
      <c r="AM10" s="65"/>
      <c r="AN10" s="65"/>
      <c r="AO10" s="65"/>
      <c r="AP10" s="65"/>
      <c r="AQ10" s="57">
        <f>データ!U6</f>
        <v>7.7</v>
      </c>
      <c r="AR10" s="57"/>
      <c r="AS10" s="57"/>
      <c r="AT10" s="57"/>
      <c r="AU10" s="57"/>
      <c r="AV10" s="57"/>
      <c r="AW10" s="57"/>
      <c r="AX10" s="57"/>
      <c r="AY10" s="57">
        <f>データ!V6</f>
        <v>2177.14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192147</v>
      </c>
      <c r="D6" s="31">
        <f t="shared" si="3"/>
        <v>46</v>
      </c>
      <c r="E6" s="31">
        <f t="shared" si="3"/>
        <v>1</v>
      </c>
      <c r="F6" s="31">
        <f t="shared" si="3"/>
        <v>0</v>
      </c>
      <c r="G6" s="31">
        <f t="shared" si="3"/>
        <v>1</v>
      </c>
      <c r="H6" s="31" t="str">
        <f t="shared" si="3"/>
        <v>山梨県　中央市</v>
      </c>
      <c r="I6" s="31" t="str">
        <f t="shared" si="3"/>
        <v>法適用</v>
      </c>
      <c r="J6" s="31" t="str">
        <f t="shared" si="3"/>
        <v>水道事業</v>
      </c>
      <c r="K6" s="31" t="str">
        <f t="shared" si="3"/>
        <v>末端給水事業</v>
      </c>
      <c r="L6" s="31" t="str">
        <f t="shared" si="3"/>
        <v>A6</v>
      </c>
      <c r="M6" s="32" t="str">
        <f t="shared" si="3"/>
        <v>-</v>
      </c>
      <c r="N6" s="32">
        <f t="shared" si="3"/>
        <v>40.79</v>
      </c>
      <c r="O6" s="32">
        <f t="shared" si="3"/>
        <v>100</v>
      </c>
      <c r="P6" s="32">
        <f t="shared" si="3"/>
        <v>2082</v>
      </c>
      <c r="Q6" s="32">
        <f t="shared" si="3"/>
        <v>30977</v>
      </c>
      <c r="R6" s="32">
        <f t="shared" si="3"/>
        <v>31.69</v>
      </c>
      <c r="S6" s="32">
        <f t="shared" si="3"/>
        <v>977.5</v>
      </c>
      <c r="T6" s="32">
        <f t="shared" si="3"/>
        <v>16764</v>
      </c>
      <c r="U6" s="32">
        <f t="shared" si="3"/>
        <v>7.7</v>
      </c>
      <c r="V6" s="32">
        <f t="shared" si="3"/>
        <v>2177.14</v>
      </c>
      <c r="W6" s="33">
        <f>IF(W7="",NA(),W7)</f>
        <v>98.88</v>
      </c>
      <c r="X6" s="33">
        <f t="shared" ref="X6:AF6" si="4">IF(X7="",NA(),X7)</f>
        <v>99.85</v>
      </c>
      <c r="Y6" s="33">
        <f t="shared" si="4"/>
        <v>117.7</v>
      </c>
      <c r="Z6" s="33">
        <f t="shared" si="4"/>
        <v>106.76</v>
      </c>
      <c r="AA6" s="33">
        <f t="shared" si="4"/>
        <v>106.63</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8246.02</v>
      </c>
      <c r="AT6" s="33">
        <f t="shared" ref="AT6:BB6" si="6">IF(AT7="",NA(),AT7)</f>
        <v>5912.59</v>
      </c>
      <c r="AU6" s="33">
        <f t="shared" si="6"/>
        <v>2319.0100000000002</v>
      </c>
      <c r="AV6" s="33">
        <f t="shared" si="6"/>
        <v>327.62</v>
      </c>
      <c r="AW6" s="33">
        <f t="shared" si="6"/>
        <v>989.08</v>
      </c>
      <c r="AX6" s="33">
        <f t="shared" si="6"/>
        <v>995.5</v>
      </c>
      <c r="AY6" s="33">
        <f t="shared" si="6"/>
        <v>915.5</v>
      </c>
      <c r="AZ6" s="33">
        <f t="shared" si="6"/>
        <v>963.24</v>
      </c>
      <c r="BA6" s="33">
        <f t="shared" si="6"/>
        <v>381.53</v>
      </c>
      <c r="BB6" s="33">
        <f t="shared" si="6"/>
        <v>391.54</v>
      </c>
      <c r="BC6" s="32" t="str">
        <f>IF(BC7="","",IF(BC7="-","【-】","【"&amp;SUBSTITUTE(TEXT(BC7,"#,##0.00"),"-","△")&amp;"】"))</f>
        <v>【262.74】</v>
      </c>
      <c r="BD6" s="33">
        <f>IF(BD7="",NA(),BD7)</f>
        <v>652.84</v>
      </c>
      <c r="BE6" s="33">
        <f t="shared" ref="BE6:BM6" si="7">IF(BE7="",NA(),BE7)</f>
        <v>679.6</v>
      </c>
      <c r="BF6" s="33">
        <f t="shared" si="7"/>
        <v>601.94000000000005</v>
      </c>
      <c r="BG6" s="33">
        <f t="shared" si="7"/>
        <v>636.6</v>
      </c>
      <c r="BH6" s="33">
        <f t="shared" si="7"/>
        <v>910.47</v>
      </c>
      <c r="BI6" s="33">
        <f t="shared" si="7"/>
        <v>414.59</v>
      </c>
      <c r="BJ6" s="33">
        <f t="shared" si="7"/>
        <v>404.78</v>
      </c>
      <c r="BK6" s="33">
        <f t="shared" si="7"/>
        <v>400.38</v>
      </c>
      <c r="BL6" s="33">
        <f t="shared" si="7"/>
        <v>393.27</v>
      </c>
      <c r="BM6" s="33">
        <f t="shared" si="7"/>
        <v>386.97</v>
      </c>
      <c r="BN6" s="32" t="str">
        <f>IF(BN7="","",IF(BN7="-","【-】","【"&amp;SUBSTITUTE(TEXT(BN7,"#,##0.00"),"-","△")&amp;"】"))</f>
        <v>【276.38】</v>
      </c>
      <c r="BO6" s="33">
        <f>IF(BO7="",NA(),BO7)</f>
        <v>91.31</v>
      </c>
      <c r="BP6" s="33">
        <f t="shared" ref="BP6:BX6" si="8">IF(BP7="",NA(),BP7)</f>
        <v>88.61</v>
      </c>
      <c r="BQ6" s="33">
        <f t="shared" si="8"/>
        <v>107.29</v>
      </c>
      <c r="BR6" s="33">
        <f t="shared" si="8"/>
        <v>101.34</v>
      </c>
      <c r="BS6" s="33">
        <f t="shared" si="8"/>
        <v>98.54</v>
      </c>
      <c r="BT6" s="33">
        <f t="shared" si="8"/>
        <v>97.71</v>
      </c>
      <c r="BU6" s="33">
        <f t="shared" si="8"/>
        <v>98.07</v>
      </c>
      <c r="BV6" s="33">
        <f t="shared" si="8"/>
        <v>96.56</v>
      </c>
      <c r="BW6" s="33">
        <f t="shared" si="8"/>
        <v>100.47</v>
      </c>
      <c r="BX6" s="33">
        <f t="shared" si="8"/>
        <v>101.72</v>
      </c>
      <c r="BY6" s="32" t="str">
        <f>IF(BY7="","",IF(BY7="-","【-】","【"&amp;SUBSTITUTE(TEXT(BY7,"#,##0.00"),"-","△")&amp;"】"))</f>
        <v>【104.99】</v>
      </c>
      <c r="BZ6" s="33">
        <f>IF(BZ7="",NA(),BZ7)</f>
        <v>109.95</v>
      </c>
      <c r="CA6" s="33">
        <f t="shared" ref="CA6:CI6" si="9">IF(CA7="",NA(),CA7)</f>
        <v>108.96</v>
      </c>
      <c r="CB6" s="33">
        <f t="shared" si="9"/>
        <v>106.34</v>
      </c>
      <c r="CC6" s="33">
        <f t="shared" si="9"/>
        <v>113.57</v>
      </c>
      <c r="CD6" s="33">
        <f t="shared" si="9"/>
        <v>117.23</v>
      </c>
      <c r="CE6" s="33">
        <f t="shared" si="9"/>
        <v>173.56</v>
      </c>
      <c r="CF6" s="33">
        <f t="shared" si="9"/>
        <v>172.26</v>
      </c>
      <c r="CG6" s="33">
        <f t="shared" si="9"/>
        <v>177.14</v>
      </c>
      <c r="CH6" s="33">
        <f t="shared" si="9"/>
        <v>169.82</v>
      </c>
      <c r="CI6" s="33">
        <f t="shared" si="9"/>
        <v>168.2</v>
      </c>
      <c r="CJ6" s="32" t="str">
        <f>IF(CJ7="","",IF(CJ7="-","【-】","【"&amp;SUBSTITUTE(TEXT(CJ7,"#,##0.00"),"-","△")&amp;"】"))</f>
        <v>【163.72】</v>
      </c>
      <c r="CK6" s="33">
        <f>IF(CK7="",NA(),CK7)</f>
        <v>61.95</v>
      </c>
      <c r="CL6" s="33">
        <f t="shared" ref="CL6:CT6" si="10">IF(CL7="",NA(),CL7)</f>
        <v>59.33</v>
      </c>
      <c r="CM6" s="33">
        <f t="shared" si="10"/>
        <v>58.22</v>
      </c>
      <c r="CN6" s="33">
        <f t="shared" si="10"/>
        <v>57.79</v>
      </c>
      <c r="CO6" s="33">
        <f t="shared" si="10"/>
        <v>54.88</v>
      </c>
      <c r="CP6" s="33">
        <f t="shared" si="10"/>
        <v>55.84</v>
      </c>
      <c r="CQ6" s="33">
        <f t="shared" si="10"/>
        <v>55.68</v>
      </c>
      <c r="CR6" s="33">
        <f t="shared" si="10"/>
        <v>55.64</v>
      </c>
      <c r="CS6" s="33">
        <f t="shared" si="10"/>
        <v>55.13</v>
      </c>
      <c r="CT6" s="33">
        <f t="shared" si="10"/>
        <v>54.77</v>
      </c>
      <c r="CU6" s="32" t="str">
        <f>IF(CU7="","",IF(CU7="-","【-】","【"&amp;SUBSTITUTE(TEXT(CU7,"#,##0.00"),"-","△")&amp;"】"))</f>
        <v>【59.76】</v>
      </c>
      <c r="CV6" s="33">
        <f>IF(CV7="",NA(),CV7)</f>
        <v>77.42</v>
      </c>
      <c r="CW6" s="33">
        <f t="shared" ref="CW6:DE6" si="11">IF(CW7="",NA(),CW7)</f>
        <v>79.67</v>
      </c>
      <c r="CX6" s="33">
        <f t="shared" si="11"/>
        <v>79.819999999999993</v>
      </c>
      <c r="CY6" s="33">
        <f t="shared" si="11"/>
        <v>78.05</v>
      </c>
      <c r="CZ6" s="33">
        <f t="shared" si="11"/>
        <v>80.900000000000006</v>
      </c>
      <c r="DA6" s="33">
        <f t="shared" si="11"/>
        <v>83.11</v>
      </c>
      <c r="DB6" s="33">
        <f t="shared" si="11"/>
        <v>83.18</v>
      </c>
      <c r="DC6" s="33">
        <f t="shared" si="11"/>
        <v>83.09</v>
      </c>
      <c r="DD6" s="33">
        <f t="shared" si="11"/>
        <v>83</v>
      </c>
      <c r="DE6" s="33">
        <f t="shared" si="11"/>
        <v>82.89</v>
      </c>
      <c r="DF6" s="32" t="str">
        <f>IF(DF7="","",IF(DF7="-","【-】","【"&amp;SUBSTITUTE(TEXT(DF7,"#,##0.00"),"-","△")&amp;"】"))</f>
        <v>【89.95】</v>
      </c>
      <c r="DG6" s="33">
        <f>IF(DG7="",NA(),DG7)</f>
        <v>45.82</v>
      </c>
      <c r="DH6" s="33">
        <f t="shared" ref="DH6:DP6" si="12">IF(DH7="",NA(),DH7)</f>
        <v>47.72</v>
      </c>
      <c r="DI6" s="33">
        <f t="shared" si="12"/>
        <v>46.51</v>
      </c>
      <c r="DJ6" s="33">
        <f t="shared" si="12"/>
        <v>46.09</v>
      </c>
      <c r="DK6" s="33">
        <f t="shared" si="12"/>
        <v>46.82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0.56999999999999995</v>
      </c>
      <c r="DS6" s="33">
        <f t="shared" ref="DS6:EA6" si="13">IF(DS7="",NA(),DS7)</f>
        <v>0.56999999999999995</v>
      </c>
      <c r="DT6" s="33">
        <f t="shared" si="13"/>
        <v>0.35</v>
      </c>
      <c r="DU6" s="33">
        <f t="shared" si="13"/>
        <v>0.35</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0.92</v>
      </c>
      <c r="ED6" s="33">
        <f t="shared" ref="ED6:EL6" si="14">IF(ED7="",NA(),ED7)</f>
        <v>1.26</v>
      </c>
      <c r="EE6" s="33">
        <f t="shared" si="14"/>
        <v>2.82</v>
      </c>
      <c r="EF6" s="33">
        <f t="shared" si="14"/>
        <v>2.15</v>
      </c>
      <c r="EG6" s="33">
        <f t="shared" si="14"/>
        <v>1.4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192147</v>
      </c>
      <c r="D7" s="35">
        <v>46</v>
      </c>
      <c r="E7" s="35">
        <v>1</v>
      </c>
      <c r="F7" s="35">
        <v>0</v>
      </c>
      <c r="G7" s="35">
        <v>1</v>
      </c>
      <c r="H7" s="35" t="s">
        <v>93</v>
      </c>
      <c r="I7" s="35" t="s">
        <v>94</v>
      </c>
      <c r="J7" s="35" t="s">
        <v>95</v>
      </c>
      <c r="K7" s="35" t="s">
        <v>96</v>
      </c>
      <c r="L7" s="35" t="s">
        <v>97</v>
      </c>
      <c r="M7" s="36" t="s">
        <v>98</v>
      </c>
      <c r="N7" s="36">
        <v>40.79</v>
      </c>
      <c r="O7" s="36">
        <v>100</v>
      </c>
      <c r="P7" s="36">
        <v>2082</v>
      </c>
      <c r="Q7" s="36">
        <v>30977</v>
      </c>
      <c r="R7" s="36">
        <v>31.69</v>
      </c>
      <c r="S7" s="36">
        <v>977.5</v>
      </c>
      <c r="T7" s="36">
        <v>16764</v>
      </c>
      <c r="U7" s="36">
        <v>7.7</v>
      </c>
      <c r="V7" s="36">
        <v>2177.14</v>
      </c>
      <c r="W7" s="36">
        <v>98.88</v>
      </c>
      <c r="X7" s="36">
        <v>99.85</v>
      </c>
      <c r="Y7" s="36">
        <v>117.7</v>
      </c>
      <c r="Z7" s="36">
        <v>106.76</v>
      </c>
      <c r="AA7" s="36">
        <v>106.63</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8246.02</v>
      </c>
      <c r="AT7" s="36">
        <v>5912.59</v>
      </c>
      <c r="AU7" s="36">
        <v>2319.0100000000002</v>
      </c>
      <c r="AV7" s="36">
        <v>327.62</v>
      </c>
      <c r="AW7" s="36">
        <v>989.08</v>
      </c>
      <c r="AX7" s="36">
        <v>995.5</v>
      </c>
      <c r="AY7" s="36">
        <v>915.5</v>
      </c>
      <c r="AZ7" s="36">
        <v>963.24</v>
      </c>
      <c r="BA7" s="36">
        <v>381.53</v>
      </c>
      <c r="BB7" s="36">
        <v>391.54</v>
      </c>
      <c r="BC7" s="36">
        <v>262.74</v>
      </c>
      <c r="BD7" s="36">
        <v>652.84</v>
      </c>
      <c r="BE7" s="36">
        <v>679.6</v>
      </c>
      <c r="BF7" s="36">
        <v>601.94000000000005</v>
      </c>
      <c r="BG7" s="36">
        <v>636.6</v>
      </c>
      <c r="BH7" s="36">
        <v>910.47</v>
      </c>
      <c r="BI7" s="36">
        <v>414.59</v>
      </c>
      <c r="BJ7" s="36">
        <v>404.78</v>
      </c>
      <c r="BK7" s="36">
        <v>400.38</v>
      </c>
      <c r="BL7" s="36">
        <v>393.27</v>
      </c>
      <c r="BM7" s="36">
        <v>386.97</v>
      </c>
      <c r="BN7" s="36">
        <v>276.38</v>
      </c>
      <c r="BO7" s="36">
        <v>91.31</v>
      </c>
      <c r="BP7" s="36">
        <v>88.61</v>
      </c>
      <c r="BQ7" s="36">
        <v>107.29</v>
      </c>
      <c r="BR7" s="36">
        <v>101.34</v>
      </c>
      <c r="BS7" s="36">
        <v>98.54</v>
      </c>
      <c r="BT7" s="36">
        <v>97.71</v>
      </c>
      <c r="BU7" s="36">
        <v>98.07</v>
      </c>
      <c r="BV7" s="36">
        <v>96.56</v>
      </c>
      <c r="BW7" s="36">
        <v>100.47</v>
      </c>
      <c r="BX7" s="36">
        <v>101.72</v>
      </c>
      <c r="BY7" s="36">
        <v>104.99</v>
      </c>
      <c r="BZ7" s="36">
        <v>109.95</v>
      </c>
      <c r="CA7" s="36">
        <v>108.96</v>
      </c>
      <c r="CB7" s="36">
        <v>106.34</v>
      </c>
      <c r="CC7" s="36">
        <v>113.57</v>
      </c>
      <c r="CD7" s="36">
        <v>117.23</v>
      </c>
      <c r="CE7" s="36">
        <v>173.56</v>
      </c>
      <c r="CF7" s="36">
        <v>172.26</v>
      </c>
      <c r="CG7" s="36">
        <v>177.14</v>
      </c>
      <c r="CH7" s="36">
        <v>169.82</v>
      </c>
      <c r="CI7" s="36">
        <v>168.2</v>
      </c>
      <c r="CJ7" s="36">
        <v>163.72</v>
      </c>
      <c r="CK7" s="36">
        <v>61.95</v>
      </c>
      <c r="CL7" s="36">
        <v>59.33</v>
      </c>
      <c r="CM7" s="36">
        <v>58.22</v>
      </c>
      <c r="CN7" s="36">
        <v>57.79</v>
      </c>
      <c r="CO7" s="36">
        <v>54.88</v>
      </c>
      <c r="CP7" s="36">
        <v>55.84</v>
      </c>
      <c r="CQ7" s="36">
        <v>55.68</v>
      </c>
      <c r="CR7" s="36">
        <v>55.64</v>
      </c>
      <c r="CS7" s="36">
        <v>55.13</v>
      </c>
      <c r="CT7" s="36">
        <v>54.77</v>
      </c>
      <c r="CU7" s="36">
        <v>59.76</v>
      </c>
      <c r="CV7" s="36">
        <v>77.42</v>
      </c>
      <c r="CW7" s="36">
        <v>79.67</v>
      </c>
      <c r="CX7" s="36">
        <v>79.819999999999993</v>
      </c>
      <c r="CY7" s="36">
        <v>78.05</v>
      </c>
      <c r="CZ7" s="36">
        <v>80.900000000000006</v>
      </c>
      <c r="DA7" s="36">
        <v>83.11</v>
      </c>
      <c r="DB7" s="36">
        <v>83.18</v>
      </c>
      <c r="DC7" s="36">
        <v>83.09</v>
      </c>
      <c r="DD7" s="36">
        <v>83</v>
      </c>
      <c r="DE7" s="36">
        <v>82.89</v>
      </c>
      <c r="DF7" s="36">
        <v>89.95</v>
      </c>
      <c r="DG7" s="36">
        <v>45.82</v>
      </c>
      <c r="DH7" s="36">
        <v>47.72</v>
      </c>
      <c r="DI7" s="36">
        <v>46.51</v>
      </c>
      <c r="DJ7" s="36">
        <v>46.09</v>
      </c>
      <c r="DK7" s="36">
        <v>46.82</v>
      </c>
      <c r="DL7" s="36">
        <v>37.090000000000003</v>
      </c>
      <c r="DM7" s="36">
        <v>38.07</v>
      </c>
      <c r="DN7" s="36">
        <v>39.06</v>
      </c>
      <c r="DO7" s="36">
        <v>46.66</v>
      </c>
      <c r="DP7" s="36">
        <v>47.46</v>
      </c>
      <c r="DQ7" s="36">
        <v>47.18</v>
      </c>
      <c r="DR7" s="36">
        <v>0.56999999999999995</v>
      </c>
      <c r="DS7" s="36">
        <v>0.56999999999999995</v>
      </c>
      <c r="DT7" s="36">
        <v>0.35</v>
      </c>
      <c r="DU7" s="36">
        <v>0.35</v>
      </c>
      <c r="DV7" s="36">
        <v>0</v>
      </c>
      <c r="DW7" s="36">
        <v>6.63</v>
      </c>
      <c r="DX7" s="36">
        <v>7.73</v>
      </c>
      <c r="DY7" s="36">
        <v>8.8699999999999992</v>
      </c>
      <c r="DZ7" s="36">
        <v>9.85</v>
      </c>
      <c r="EA7" s="36">
        <v>9.7100000000000009</v>
      </c>
      <c r="EB7" s="36">
        <v>13.18</v>
      </c>
      <c r="EC7" s="36">
        <v>0.92</v>
      </c>
      <c r="ED7" s="36">
        <v>1.26</v>
      </c>
      <c r="EE7" s="36">
        <v>2.82</v>
      </c>
      <c r="EF7" s="36">
        <v>2.15</v>
      </c>
      <c r="EG7" s="36">
        <v>1.4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2017-02-01T08:40:49Z</dcterms:created>
  <dcterms:modified xsi:type="dcterms:W3CDTF">2017-02-15T05:14:57Z</dcterms:modified>
</cp:coreProperties>
</file>