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615" yWindow="0" windowWidth="12585" windowHeight="120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<sst xmlns="http://schemas.openxmlformats.org/spreadsheetml/2006/main" count="232" uniqueCount="111">
  <si>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</si>
  <si>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</si>
  <si>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</si>
  <si>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</si>
  <si>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</si>
  <si>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</si>
  <si>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</si>
  <si>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</si>
  <si>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</si>
  <si>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</si>
  <si>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</si>
  <si>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</si>
  <si>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</si>
  <si>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</si>
  <si>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</si>
  <si>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</si>
  <si>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</si>
  <si>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</si>
  <si>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</si>
  <si>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</si>
  <si>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</si>
  <si>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</si>
  <si>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</si>
  <si>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</si>
  <si>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</si>
  <si>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</si>
  <si>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</si>
  <si>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</si>
  <si>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</si>
  <si>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</si>
  <si>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</si>
  <si>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</si>
  <si>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</si>
  <si>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</si>
  <si>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</si>
  <si>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</si>
  <si>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</si>
  <si>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</si>
  <si>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</si>
  <si>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</si>
  <si>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</si>
  <si>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</si>
  <si>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</si>
  <si>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</si>
  <si>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</si>
  <si>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</si>
  <si>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</si>
  <si>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</si>
  <si>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</si>
  <si>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</si>
  <si>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</si>
  <si>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</si>
  <si>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</si>
  <si>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</si>
  <si>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</si>
  <si>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</si>
  <si>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</si>
  <si>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</si>
  <si>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</si>
  <si>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</si>
  <si>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</si>
  <si>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</si>
  <si>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</si>
  <si>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</si>
  <si>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</si>
  <si>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</si>
  <si>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</si>
  <si>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</si>
  <si>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</si>
  <si>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</si>
  <si>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</si>
  <si>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</si>
  <si>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</si>
  <si>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</si>
  <si>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</si>
  <si>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</si>
  <si>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</si>
  <si>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</si>
  <si>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</si>
  <si>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</si>
  <si>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</si>
  <si>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</si>
  <si>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</si>
  <si>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</si>
  <si>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</si>
  <si>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</si>
  <si>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</si>
  <si>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</si>
  <si>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</si>
  <si>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</si>
  <si>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</si>
  <si>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</si>
  <si>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</si>
  <si>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</si>
  <si>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</si>
  <si>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</si>
  <si>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</si>
  <si>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</si>
  <si>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</si>
  <si>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</si>
  <si>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</si>
  <si>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</si>
  <si>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</si>
  <si>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</si>
  <si>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</si>
  <si>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</si>
  <si>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</si>
  <si>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</si>
  <si>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浄化槽事業は、平成14年度から行われ、現在、275基の浄化槽が設置されている。その中でも最も古いものは、設置後13年が経過している。各戸の使用状況によって浄化槽の耐用年数に差異が生まれるため、定期的な保守点検・法定点検を実施し、また、利用者に適正な利用方法を伝えることが必要である。浄化槽の経年劣化による維持管理費の増加も考慮して事業展開を検討する必要がある。</t>
    <phoneticPr fontId="4"/>
  </si>
  <si>
    <t>経費回収率は、100％を下回っており、浄化槽の収益だけでは費用を賄えていないため、今後、市設置の浄化槽が増加することによる維持管理費の増加も鑑み、適切な業務形態を検討していく必要がある。</t>
    <rPh sb="0" eb="2">
      <t>ケイヒ</t>
    </rPh>
    <rPh sb="2" eb="4">
      <t>カイシュウ</t>
    </rPh>
    <rPh sb="4" eb="5">
      <t>リツ</t>
    </rPh>
    <rPh sb="12" eb="14">
      <t>シタマワ</t>
    </rPh>
    <rPh sb="19" eb="22">
      <t>ジョウカソウ</t>
    </rPh>
    <rPh sb="23" eb="25">
      <t>シュウエキ</t>
    </rPh>
    <rPh sb="29" eb="31">
      <t>ヒヨウ</t>
    </rPh>
    <rPh sb="32" eb="33">
      <t>マカナ</t>
    </rPh>
    <rPh sb="41" eb="43">
      <t>コンゴ</t>
    </rPh>
    <rPh sb="44" eb="45">
      <t>シ</t>
    </rPh>
    <rPh sb="45" eb="47">
      <t>セッチ</t>
    </rPh>
    <rPh sb="48" eb="51">
      <t>ジョウカソウ</t>
    </rPh>
    <rPh sb="52" eb="54">
      <t>ゾウカ</t>
    </rPh>
    <rPh sb="61" eb="63">
      <t>イジ</t>
    </rPh>
    <rPh sb="63" eb="66">
      <t>カンリヒ</t>
    </rPh>
    <rPh sb="67" eb="69">
      <t>ゾウカ</t>
    </rPh>
    <rPh sb="70" eb="71">
      <t>カンガ</t>
    </rPh>
    <rPh sb="73" eb="75">
      <t>テキセツ</t>
    </rPh>
    <rPh sb="76" eb="78">
      <t>ギョウム</t>
    </rPh>
    <rPh sb="78" eb="80">
      <t>ケイタイ</t>
    </rPh>
    <rPh sb="81" eb="83">
      <t>ケントウ</t>
    </rPh>
    <rPh sb="87" eb="89">
      <t>ヒツヨウ</t>
    </rPh>
    <phoneticPr fontId="4"/>
  </si>
  <si>
    <t>①収益的収支比率は100％を超えており、単年度の収支が黒字であることを示している。今後は更新投資に当てる財源を確保していく必要がある。
④企業債残高対事業規模比率は、類似団体と比較すると低い水準を示している。甲州市の場合は、市設置型の浄化槽がまだ更新の段階に差し掛かっていないため、投資規模が少なくなっていることが影響していると考えられる。今後、浄化槽の更新による投資規模の増大を踏まえて、料金水準の見直しをする必要がある。
⑤経費回収率は、100％を下回っており、浄化槽の収益だけでは費用を賄えていないことを示している。今後、市設置の浄化槽が増加することによる維持管理費の増加も鑑み、適切な業務形態を検討していく必要がある。
⑥汚水処理原価は200円を切っており、類似団体よりも低い水準で推移している。今後も経常費用の削減により経営改善を検討する必要がある。
⑦施設利用率については、利用者に適正な施設規模の浄化槽を設置しているため、問題ないと考えられる。
⑧水洗化率は、100％に近い値となっているため、問題ないと考えられる。</t>
    <rPh sb="1" eb="4">
      <t>シュウエキテキ</t>
    </rPh>
    <rPh sb="4" eb="6">
      <t>シュウシ</t>
    </rPh>
    <rPh sb="6" eb="8">
      <t>ヒリツ</t>
    </rPh>
    <rPh sb="14" eb="15">
      <t>コ</t>
    </rPh>
    <rPh sb="20" eb="23">
      <t>タンネンド</t>
    </rPh>
    <rPh sb="24" eb="26">
      <t>シュウシ</t>
    </rPh>
    <rPh sb="27" eb="29">
      <t>クロジ</t>
    </rPh>
    <rPh sb="35" eb="36">
      <t>シメ</t>
    </rPh>
    <rPh sb="41" eb="43">
      <t>コンゴ</t>
    </rPh>
    <rPh sb="44" eb="46">
      <t>コウシン</t>
    </rPh>
    <rPh sb="46" eb="48">
      <t>トウシ</t>
    </rPh>
    <rPh sb="49" eb="50">
      <t>ア</t>
    </rPh>
    <rPh sb="52" eb="54">
      <t>ザイゲン</t>
    </rPh>
    <rPh sb="55" eb="57">
      <t>カクホ</t>
    </rPh>
    <rPh sb="61" eb="63">
      <t>ヒツヨウ</t>
    </rPh>
    <rPh sb="112" eb="113">
      <t>シ</t>
    </rPh>
    <rPh sb="113" eb="115">
      <t>セッチ</t>
    </rPh>
    <rPh sb="115" eb="116">
      <t>ガタ</t>
    </rPh>
    <rPh sb="117" eb="119">
      <t>ジョウカ</t>
    </rPh>
    <rPh sb="119" eb="120">
      <t>ソウ</t>
    </rPh>
    <rPh sb="173" eb="175">
      <t>ジョウカ</t>
    </rPh>
    <rPh sb="175" eb="176">
      <t>ソウ</t>
    </rPh>
    <rPh sb="233" eb="235">
      <t>ジョウカ</t>
    </rPh>
    <rPh sb="235" eb="236">
      <t>ソウ</t>
    </rPh>
    <rPh sb="261" eb="263">
      <t>コンゴ</t>
    </rPh>
    <rPh sb="264" eb="265">
      <t>シ</t>
    </rPh>
    <rPh sb="265" eb="267">
      <t>セッチ</t>
    </rPh>
    <rPh sb="268" eb="270">
      <t>ジョウカ</t>
    </rPh>
    <rPh sb="270" eb="271">
      <t>ソウ</t>
    </rPh>
    <rPh sb="272" eb="274">
      <t>ゾウカ</t>
    </rPh>
    <rPh sb="281" eb="283">
      <t>イジ</t>
    </rPh>
    <rPh sb="283" eb="286">
      <t>カンリヒ</t>
    </rPh>
    <rPh sb="287" eb="289">
      <t>ゾウカ</t>
    </rPh>
    <rPh sb="290" eb="291">
      <t>カンガ</t>
    </rPh>
    <rPh sb="293" eb="295">
      <t>テキセツ</t>
    </rPh>
    <rPh sb="296" eb="298">
      <t>ギョウム</t>
    </rPh>
    <rPh sb="298" eb="300">
      <t>ケイタイ</t>
    </rPh>
    <rPh sb="301" eb="303">
      <t>ケントウ</t>
    </rPh>
    <rPh sb="307" eb="309">
      <t>ヒツヨウ</t>
    </rPh>
    <rPh sb="325" eb="326">
      <t>エン</t>
    </rPh>
    <rPh sb="327" eb="328">
      <t>キ</t>
    </rPh>
    <rPh sb="340" eb="341">
      <t>ヒク</t>
    </rPh>
    <rPh sb="342" eb="344">
      <t>スイジュン</t>
    </rPh>
    <rPh sb="345" eb="347">
      <t>スイイ</t>
    </rPh>
    <rPh sb="360" eb="362">
      <t>サクゲン</t>
    </rPh>
    <rPh sb="365" eb="367">
      <t>ケイエイ</t>
    </rPh>
    <rPh sb="367" eb="369">
      <t>カイゼン</t>
    </rPh>
    <rPh sb="370" eb="372">
      <t>ケントウ</t>
    </rPh>
    <rPh sb="374" eb="376">
      <t>ヒツヨウ</t>
    </rPh>
    <rPh sb="382" eb="384">
      <t>シセツ</t>
    </rPh>
    <rPh sb="384" eb="387">
      <t>リヨウリツ</t>
    </rPh>
    <rPh sb="393" eb="396">
      <t>リヨウシャ</t>
    </rPh>
    <rPh sb="397" eb="399">
      <t>テキセイ</t>
    </rPh>
    <rPh sb="400" eb="402">
      <t>シセツ</t>
    </rPh>
    <rPh sb="402" eb="404">
      <t>キボ</t>
    </rPh>
    <rPh sb="405" eb="407">
      <t>ジョウカ</t>
    </rPh>
    <rPh sb="407" eb="408">
      <t>ソウ</t>
    </rPh>
    <rPh sb="409" eb="411">
      <t>セッチ</t>
    </rPh>
    <rPh sb="418" eb="420">
      <t>モンダイ</t>
    </rPh>
    <rPh sb="423" eb="424">
      <t>カンガ</t>
    </rPh>
    <rPh sb="431" eb="434">
      <t>スイセンカ</t>
    </rPh>
    <rPh sb="434" eb="435">
      <t>リツ</t>
    </rPh>
    <rPh sb="442" eb="443">
      <t>チカ</t>
    </rPh>
    <rPh sb="444" eb="445">
      <t>アタイ</t>
    </rPh>
    <rPh sb="454" eb="456">
      <t>モンダイ</t>
    </rPh>
    <rPh sb="459" eb="46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</si>
</sst>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516992"/>
        <c:axId val="365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516992"/>
        <c:axId val="36518912"/>
      </c:lineChart>
      <c:dateAx>
        <c:axId val="36516992"/>
        <c:scaling>
          <c:orientation val="minMax"/>
        </c:scaling>
        <c:delete val="1"/>
        <c:axPos val="b"/>
        <c:numFmt formatCode="ge" sourceLinked="1"/>
        <c:majorTickMark val="none"/>
        <c:minorTickMark val="none"/>
        <c:tickLblPos val="none"/>
        <c:crossAx val="36518912"/>
        <c:crosses val="autoZero"/>
        <c:auto val="1"/>
        <c:lblOffset val="100"/>
        <c:baseTimeUnit val="years"/>
      </c:dateAx>
      <c:valAx>
        <c:axId val="365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99.28</c:v>
                </c:pt>
                <c:pt idx="1">
                  <c:v>100.36</c:v>
                </c:pt>
                <c:pt idx="2">
                  <c:v>101.25</c:v>
                </c:pt>
                <c:pt idx="3">
                  <c:v>103.19</c:v>
                </c:pt>
                <c:pt idx="4">
                  <c:v>103.25</c:v>
                </c:pt>
              </c:numCache>
            </c:numRef>
          </c:val>
        </c:ser>
        <c:dLbls>
          <c:showLegendKey val="0"/>
          <c:showVal val="0"/>
          <c:showCatName val="0"/>
          <c:showSerName val="0"/>
          <c:showPercent val="0"/>
          <c:showBubbleSize val="0"/>
        </c:dLbls>
        <c:gapWidth val="150"/>
        <c:axId val="36561664"/>
        <c:axId val="365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61664"/>
        <c:axId val="36563584"/>
      </c:lineChart>
      <c:dateAx>
        <c:axId val="36561664"/>
        <c:scaling>
          <c:orientation val="minMax"/>
        </c:scaling>
        <c:delete val="1"/>
        <c:axPos val="b"/>
        <c:numFmt formatCode="ge" sourceLinked="1"/>
        <c:majorTickMark val="none"/>
        <c:minorTickMark val="none"/>
        <c:tickLblPos val="none"/>
        <c:crossAx val="36563584"/>
        <c:crosses val="autoZero"/>
        <c:auto val="1"/>
        <c:lblOffset val="100"/>
        <c:baseTimeUnit val="years"/>
      </c:dateAx>
      <c:valAx>
        <c:axId val="365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98144"/>
        <c:axId val="366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98144"/>
        <c:axId val="36600064"/>
      </c:lineChart>
      <c:dateAx>
        <c:axId val="36598144"/>
        <c:scaling>
          <c:orientation val="minMax"/>
        </c:scaling>
        <c:delete val="1"/>
        <c:axPos val="b"/>
        <c:numFmt formatCode="ge" sourceLinked="1"/>
        <c:majorTickMark val="none"/>
        <c:minorTickMark val="none"/>
        <c:tickLblPos val="none"/>
        <c:crossAx val="36600064"/>
        <c:crosses val="autoZero"/>
        <c:auto val="1"/>
        <c:lblOffset val="100"/>
        <c:baseTimeUnit val="years"/>
      </c:dateAx>
      <c:valAx>
        <c:axId val="366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34624"/>
        <c:axId val="366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34624"/>
        <c:axId val="36636544"/>
      </c:lineChart>
      <c:dateAx>
        <c:axId val="36634624"/>
        <c:scaling>
          <c:orientation val="minMax"/>
        </c:scaling>
        <c:delete val="1"/>
        <c:axPos val="b"/>
        <c:numFmt formatCode="ge" sourceLinked="1"/>
        <c:majorTickMark val="none"/>
        <c:minorTickMark val="none"/>
        <c:tickLblPos val="none"/>
        <c:crossAx val="36636544"/>
        <c:crosses val="autoZero"/>
        <c:auto val="1"/>
        <c:lblOffset val="100"/>
        <c:baseTimeUnit val="years"/>
      </c:dateAx>
      <c:valAx>
        <c:axId val="366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58560"/>
        <c:axId val="366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58560"/>
        <c:axId val="36668928"/>
      </c:lineChart>
      <c:dateAx>
        <c:axId val="36658560"/>
        <c:scaling>
          <c:orientation val="minMax"/>
        </c:scaling>
        <c:delete val="1"/>
        <c:axPos val="b"/>
        <c:numFmt formatCode="ge" sourceLinked="1"/>
        <c:majorTickMark val="none"/>
        <c:minorTickMark val="none"/>
        <c:tickLblPos val="none"/>
        <c:crossAx val="36668928"/>
        <c:crosses val="autoZero"/>
        <c:auto val="1"/>
        <c:lblOffset val="100"/>
        <c:baseTimeUnit val="years"/>
      </c:dateAx>
      <c:valAx>
        <c:axId val="366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44192"/>
        <c:axId val="36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44192"/>
        <c:axId val="36746368"/>
      </c:lineChart>
      <c:dateAx>
        <c:axId val="36744192"/>
        <c:scaling>
          <c:orientation val="minMax"/>
        </c:scaling>
        <c:delete val="1"/>
        <c:axPos val="b"/>
        <c:numFmt formatCode="ge" sourceLinked="1"/>
        <c:majorTickMark val="none"/>
        <c:minorTickMark val="none"/>
        <c:tickLblPos val="none"/>
        <c:crossAx val="36746368"/>
        <c:crosses val="autoZero"/>
        <c:auto val="1"/>
        <c:lblOffset val="100"/>
        <c:baseTimeUnit val="years"/>
      </c:dateAx>
      <c:valAx>
        <c:axId val="36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172.9</c:v>
                </c:pt>
                <c:pt idx="1">
                  <c:v>159.80000000000001</c:v>
                </c:pt>
                <c:pt idx="2">
                  <c:v>131.99</c:v>
                </c:pt>
                <c:pt idx="3">
                  <c:v>126.56</c:v>
                </c:pt>
                <c:pt idx="4">
                  <c:v>126.84</c:v>
                </c:pt>
              </c:numCache>
            </c:numRef>
          </c:val>
        </c:ser>
        <c:dLbls>
          <c:showLegendKey val="0"/>
          <c:showVal val="0"/>
          <c:showCatName val="0"/>
          <c:showSerName val="0"/>
          <c:showPercent val="0"/>
          <c:showBubbleSize val="0"/>
        </c:dLbls>
        <c:gapWidth val="150"/>
        <c:axId val="36833920"/>
        <c:axId val="368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36833920"/>
        <c:axId val="36836096"/>
      </c:lineChart>
      <c:dateAx>
        <c:axId val="36833920"/>
        <c:scaling>
          <c:orientation val="minMax"/>
        </c:scaling>
        <c:delete val="1"/>
        <c:axPos val="b"/>
        <c:numFmt formatCode="ge" sourceLinked="1"/>
        <c:majorTickMark val="none"/>
        <c:minorTickMark val="none"/>
        <c:tickLblPos val="none"/>
        <c:crossAx val="36836096"/>
        <c:crosses val="autoZero"/>
        <c:auto val="1"/>
        <c:lblOffset val="100"/>
        <c:baseTimeUnit val="years"/>
      </c:dateAx>
      <c:valAx>
        <c:axId val="368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52.87</c:v>
                </c:pt>
                <c:pt idx="1">
                  <c:v>85.13</c:v>
                </c:pt>
                <c:pt idx="2">
                  <c:v>88.94</c:v>
                </c:pt>
                <c:pt idx="3">
                  <c:v>88.34</c:v>
                </c:pt>
                <c:pt idx="4">
                  <c:v>85.1</c:v>
                </c:pt>
              </c:numCache>
            </c:numRef>
          </c:val>
        </c:ser>
        <c:dLbls>
          <c:showLegendKey val="0"/>
          <c:showVal val="0"/>
          <c:showCatName val="0"/>
          <c:showSerName val="0"/>
          <c:showPercent val="0"/>
          <c:showBubbleSize val="0"/>
        </c:dLbls>
        <c:gapWidth val="150"/>
        <c:axId val="36882688"/>
        <c:axId val="368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36882688"/>
        <c:axId val="36888960"/>
      </c:lineChart>
      <c:dateAx>
        <c:axId val="36882688"/>
        <c:scaling>
          <c:orientation val="minMax"/>
        </c:scaling>
        <c:delete val="1"/>
        <c:axPos val="b"/>
        <c:numFmt formatCode="ge" sourceLinked="1"/>
        <c:majorTickMark val="none"/>
        <c:minorTickMark val="none"/>
        <c:tickLblPos val="none"/>
        <c:crossAx val="36888960"/>
        <c:crosses val="autoZero"/>
        <c:auto val="1"/>
        <c:lblOffset val="100"/>
        <c:baseTimeUnit val="years"/>
      </c:dateAx>
      <c:valAx>
        <c:axId val="36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285.17</c:v>
                </c:pt>
                <c:pt idx="1">
                  <c:v>178.15</c:v>
                </c:pt>
                <c:pt idx="2">
                  <c:v>174.03</c:v>
                </c:pt>
                <c:pt idx="3">
                  <c:v>185.79</c:v>
                </c:pt>
                <c:pt idx="4">
                  <c:v>192.85</c:v>
                </c:pt>
              </c:numCache>
            </c:numRef>
          </c:val>
        </c:ser>
        <c:dLbls>
          <c:showLegendKey val="0"/>
          <c:showVal val="0"/>
          <c:showCatName val="0"/>
          <c:showSerName val="0"/>
          <c:showPercent val="0"/>
          <c:showBubbleSize val="0"/>
        </c:dLbls>
        <c:gapWidth val="150"/>
        <c:axId val="49248128"/>
        <c:axId val="49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49248128"/>
        <c:axId val="49250304"/>
      </c:lineChart>
      <c:dateAx>
        <c:axId val="49248128"/>
        <c:scaling>
          <c:orientation val="minMax"/>
        </c:scaling>
        <c:delete val="1"/>
        <c:axPos val="b"/>
        <c:numFmt formatCode="ge" sourceLinked="1"/>
        <c:majorTickMark val="none"/>
        <c:minorTickMark val="none"/>
        <c:tickLblPos val="none"/>
        <c:crossAx val="49250304"/>
        <c:crosses val="autoZero"/>
        <c:auto val="1"/>
        <c:lblOffset val="100"/>
        <c:baseTimeUnit val="years"/>
      </c:dateAx>
      <c:valAx>
        <c:axId val="49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39.29</c:v>
                </c:pt>
                <c:pt idx="1">
                  <c:v>45.76</c:v>
                </c:pt>
                <c:pt idx="2">
                  <c:v>42.12</c:v>
                </c:pt>
                <c:pt idx="3">
                  <c:v>42.05</c:v>
                </c:pt>
                <c:pt idx="4">
                  <c:v>43.55</c:v>
                </c:pt>
              </c:numCache>
            </c:numRef>
          </c:val>
        </c:ser>
        <c:dLbls>
          <c:showLegendKey val="0"/>
          <c:showVal val="0"/>
          <c:showCatName val="0"/>
          <c:showSerName val="0"/>
          <c:showPercent val="0"/>
          <c:showBubbleSize val="0"/>
        </c:dLbls>
        <c:gapWidth val="150"/>
        <c:axId val="49378816"/>
        <c:axId val="493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49378816"/>
        <c:axId val="49380736"/>
      </c:lineChart>
      <c:dateAx>
        <c:axId val="49378816"/>
        <c:scaling>
          <c:orientation val="minMax"/>
        </c:scaling>
        <c:delete val="1"/>
        <c:axPos val="b"/>
        <c:numFmt formatCode="ge" sourceLinked="1"/>
        <c:majorTickMark val="none"/>
        <c:minorTickMark val="none"/>
        <c:tickLblPos val="none"/>
        <c:crossAx val="49380736"/>
        <c:crosses val="autoZero"/>
        <c:auto val="1"/>
        <c:lblOffset val="100"/>
        <c:baseTimeUnit val="years"/>
      </c:dateAx>
      <c:valAx>
        <c:axId val="493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97.96</c:v>
                </c:pt>
                <c:pt idx="1">
                  <c:v>95.1</c:v>
                </c:pt>
                <c:pt idx="2">
                  <c:v>94.15</c:v>
                </c:pt>
                <c:pt idx="3">
                  <c:v>95.08</c:v>
                </c:pt>
                <c:pt idx="4">
                  <c:v>97.58</c:v>
                </c:pt>
              </c:numCache>
            </c:numRef>
          </c:val>
        </c:ser>
        <c:dLbls>
          <c:showLegendKey val="0"/>
          <c:showVal val="0"/>
          <c:showCatName val="0"/>
          <c:showSerName val="0"/>
          <c:showPercent val="0"/>
          <c:showBubbleSize val="0"/>
        </c:dLbls>
        <c:gapWidth val="150"/>
        <c:axId val="68035712"/>
        <c:axId val="68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68035712"/>
        <c:axId val="68037632"/>
      </c:lineChart>
      <c:dateAx>
        <c:axId val="68035712"/>
        <c:scaling>
          <c:orientation val="minMax"/>
        </c:scaling>
        <c:delete val="1"/>
        <c:axPos val="b"/>
        <c:numFmt formatCode="ge" sourceLinked="1"/>
        <c:majorTickMark val="none"/>
        <c:minorTickMark val="none"/>
        <c:tickLblPos val="none"/>
        <c:crossAx val="68037632"/>
        <c:crosses val="autoZero"/>
        <c:auto val="1"/>
        <c:lblOffset val="100"/>
        <c:baseTimeUnit val="years"/>
      </c:dateAx>
      <c:valAx>
        <c:axId val="68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甲州市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33306</v>
      </c>
      <c r="AM8" s="64"/>
      <c r="AN8" s="64"/>
      <c r="AO8" s="64"/>
      <c r="AP8" s="64"/>
      <c r="AQ8" s="64"/>
      <c r="AR8" s="64"/>
      <c r="AS8" s="64"/>
      <c r="AT8" s="63">
        <f>データ!S6</f>
        <v>264.11</v>
      </c>
      <c r="AU8" s="63"/>
      <c r="AV8" s="63"/>
      <c r="AW8" s="63"/>
      <c r="AX8" s="63"/>
      <c r="AY8" s="63"/>
      <c r="AZ8" s="63"/>
      <c r="BA8" s="63"/>
      <c r="BB8" s="63">
        <f>データ!T6</f>
        <v>126.11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2.87</v>
      </c>
      <c r="Q10" s="63"/>
      <c r="R10" s="63"/>
      <c r="S10" s="63"/>
      <c r="T10" s="63"/>
      <c r="U10" s="63"/>
      <c r="V10" s="63"/>
      <c r="W10" s="63">
        <f>データ!P6</f>
        <v>100</v>
      </c>
      <c r="X10" s="63"/>
      <c r="Y10" s="63"/>
      <c r="Z10" s="63"/>
      <c r="AA10" s="63"/>
      <c r="AB10" s="63"/>
      <c r="AC10" s="63"/>
      <c r="AD10" s="64">
        <f>データ!Q6</f>
        <v>1948</v>
      </c>
      <c r="AE10" s="64"/>
      <c r="AF10" s="64"/>
      <c r="AG10" s="64"/>
      <c r="AH10" s="64"/>
      <c r="AI10" s="64"/>
      <c r="AJ10" s="64"/>
      <c r="AK10" s="2"/>
      <c r="AL10" s="64">
        <f>データ!U6</f>
        <v>951</v>
      </c>
      <c r="AM10" s="64"/>
      <c r="AN10" s="64"/>
      <c r="AO10" s="64"/>
      <c r="AP10" s="64"/>
      <c r="AQ10" s="64"/>
      <c r="AR10" s="64"/>
      <c r="AS10" s="64"/>
      <c r="AT10" s="63">
        <f>データ!V6</f>
        <v>0.27</v>
      </c>
      <c r="AU10" s="63"/>
      <c r="AV10" s="63"/>
      <c r="AW10" s="63"/>
      <c r="AX10" s="63"/>
      <c r="AY10" s="63"/>
      <c r="AZ10" s="63"/>
      <c r="BA10" s="63"/>
      <c r="BB10" s="63">
        <f>データ!W6</f>
        <v>3522.22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192139</v>
      </c>
      <c r="D6" s="31">
        <f t="shared" si="3"/>
        <v>47</v>
      </c>
      <c r="E6" s="31">
        <f t="shared" si="3"/>
        <v>18</v>
      </c>
      <c r="F6" s="31">
        <f t="shared" si="3"/>
        <v>0</v>
      </c>
      <c r="G6" s="31">
        <f t="shared" si="3"/>
        <v>0</v>
      </c>
      <c r="H6" s="31" t="str">
        <f t="shared" si="3"/>
        <v>山梨県　甲州市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2.87</v>
      </c>
      <c r="P6" s="32">
        <f t="shared" si="3"/>
        <v>100</v>
      </c>
      <c r="Q6" s="32">
        <f t="shared" si="3"/>
        <v>1948</v>
      </c>
      <c r="R6" s="32">
        <f t="shared" si="3"/>
        <v>33306</v>
      </c>
      <c r="S6" s="32">
        <f t="shared" si="3"/>
        <v>264.11</v>
      </c>
      <c r="T6" s="32">
        <f t="shared" si="3"/>
        <v>126.11</v>
      </c>
      <c r="U6" s="32">
        <f t="shared" si="3"/>
        <v>951</v>
      </c>
      <c r="V6" s="32">
        <f t="shared" si="3"/>
        <v>0.27</v>
      </c>
      <c r="W6" s="32">
        <f t="shared" si="3"/>
        <v>3522.22</v>
      </c>
      <c r="X6" s="33">
        <f>IF(X7="",NA(),X7)</f>
        <v>99.28</v>
      </c>
      <c r="Y6" s="33">
        <f t="shared" ref="Y6:AG6" si="4">IF(Y7="",NA(),Y7)</f>
        <v>100.36</v>
      </c>
      <c r="Z6" s="33">
        <f t="shared" si="4"/>
        <v>101.25</v>
      </c>
      <c r="AA6" s="33">
        <f t="shared" si="4"/>
        <v>103.19</v>
      </c>
      <c r="AB6" s="33">
        <f t="shared" si="4"/>
        <v>103.25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172.9</v>
      </c>
      <c r="BF6" s="33">
        <f t="shared" ref="BF6:BN6" si="7">IF(BF7="",NA(),BF7)</f>
        <v>159.80000000000001</v>
      </c>
      <c r="BG6" s="33">
        <f t="shared" si="7"/>
        <v>131.99</v>
      </c>
      <c r="BH6" s="33">
        <f t="shared" si="7"/>
        <v>126.56</v>
      </c>
      <c r="BI6" s="33">
        <f t="shared" si="7"/>
        <v>126.84</v>
      </c>
      <c r="BJ6" s="33">
        <f t="shared" si="7"/>
        <v>421.01</v>
      </c>
      <c r="BK6" s="33">
        <f t="shared" si="7"/>
        <v>430.64</v>
      </c>
      <c r="BL6" s="33">
        <f t="shared" si="7"/>
        <v>446.63</v>
      </c>
      <c r="BM6" s="33">
        <f t="shared" si="7"/>
        <v>416.91</v>
      </c>
      <c r="BN6" s="33">
        <f t="shared" si="7"/>
        <v>392.19</v>
      </c>
      <c r="BO6" s="32" t="str">
        <f>IF(BO7="","",IF(BO7="-","【-】","【"&amp;SUBSTITUTE(TEXT(BO7,"#,##0.00"),"-","△")&amp;"】"))</f>
        <v>【345.93】</v>
      </c>
      <c r="BP6" s="33">
        <f>IF(BP7="",NA(),BP7)</f>
        <v>52.87</v>
      </c>
      <c r="BQ6" s="33">
        <f t="shared" ref="BQ6:BY6" si="8">IF(BQ7="",NA(),BQ7)</f>
        <v>85.13</v>
      </c>
      <c r="BR6" s="33">
        <f t="shared" si="8"/>
        <v>88.94</v>
      </c>
      <c r="BS6" s="33">
        <f t="shared" si="8"/>
        <v>88.34</v>
      </c>
      <c r="BT6" s="33">
        <f t="shared" si="8"/>
        <v>85.1</v>
      </c>
      <c r="BU6" s="33">
        <f t="shared" si="8"/>
        <v>58.98</v>
      </c>
      <c r="BV6" s="33">
        <f t="shared" si="8"/>
        <v>58.78</v>
      </c>
      <c r="BW6" s="33">
        <f t="shared" si="8"/>
        <v>58.53</v>
      </c>
      <c r="BX6" s="33">
        <f t="shared" si="8"/>
        <v>57.93</v>
      </c>
      <c r="BY6" s="33">
        <f t="shared" si="8"/>
        <v>57.03</v>
      </c>
      <c r="BZ6" s="32" t="str">
        <f>IF(BZ7="","",IF(BZ7="-","【-】","【"&amp;SUBSTITUTE(TEXT(BZ7,"#,##0.00"),"-","△")&amp;"】"))</f>
        <v>【59.44】</v>
      </c>
      <c r="CA6" s="33">
        <f>IF(CA7="",NA(),CA7)</f>
        <v>285.17</v>
      </c>
      <c r="CB6" s="33">
        <f t="shared" ref="CB6:CJ6" si="9">IF(CB7="",NA(),CB7)</f>
        <v>178.15</v>
      </c>
      <c r="CC6" s="33">
        <f t="shared" si="9"/>
        <v>174.03</v>
      </c>
      <c r="CD6" s="33">
        <f t="shared" si="9"/>
        <v>185.79</v>
      </c>
      <c r="CE6" s="33">
        <f t="shared" si="9"/>
        <v>192.85</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39.29</v>
      </c>
      <c r="CM6" s="33">
        <f t="shared" ref="CM6:CU6" si="10">IF(CM7="",NA(),CM7)</f>
        <v>45.76</v>
      </c>
      <c r="CN6" s="33">
        <f t="shared" si="10"/>
        <v>42.12</v>
      </c>
      <c r="CO6" s="33">
        <f t="shared" si="10"/>
        <v>42.05</v>
      </c>
      <c r="CP6" s="33">
        <f t="shared" si="10"/>
        <v>43.55</v>
      </c>
      <c r="CQ6" s="33">
        <f t="shared" si="10"/>
        <v>60.03</v>
      </c>
      <c r="CR6" s="33">
        <f t="shared" si="10"/>
        <v>61.93</v>
      </c>
      <c r="CS6" s="33">
        <f t="shared" si="10"/>
        <v>58.06</v>
      </c>
      <c r="CT6" s="33">
        <f t="shared" si="10"/>
        <v>59.08</v>
      </c>
      <c r="CU6" s="33">
        <f t="shared" si="10"/>
        <v>58.25</v>
      </c>
      <c r="CV6" s="32" t="str">
        <f>IF(CV7="","",IF(CV7="-","【-】","【"&amp;SUBSTITUTE(TEXT(CV7,"#,##0.00"),"-","△")&amp;"】"))</f>
        <v>【58.84】</v>
      </c>
      <c r="CW6" s="33">
        <f>IF(CW7="",NA(),CW7)</f>
        <v>97.96</v>
      </c>
      <c r="CX6" s="33">
        <f t="shared" ref="CX6:DF6" si="11">IF(CX7="",NA(),CX7)</f>
        <v>95.1</v>
      </c>
      <c r="CY6" s="33">
        <f t="shared" si="11"/>
        <v>94.15</v>
      </c>
      <c r="CZ6" s="33">
        <f t="shared" si="11"/>
        <v>95.08</v>
      </c>
      <c r="DA6" s="33">
        <f t="shared" si="11"/>
        <v>97.58</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192139</v>
      </c>
      <c r="D7" s="35">
        <v>47</v>
      </c>
      <c r="E7" s="35">
        <v>18</v>
      </c>
      <c r="F7" s="35">
        <v>0</v>
      </c>
      <c r="G7" s="35">
        <v>0</v>
      </c>
      <c r="H7" s="35" t="s">
        <v>96</v>
      </c>
      <c r="I7" s="35" t="s">
        <v>97</v>
      </c>
      <c r="J7" s="35" t="s">
        <v>98</v>
      </c>
      <c r="K7" s="35" t="s">
        <v>99</v>
      </c>
      <c r="L7" s="35" t="s">
        <v>100</v>
      </c>
      <c r="M7" s="36" t="s">
        <v>101</v>
      </c>
      <c r="N7" s="36" t="s">
        <v>102</v>
      </c>
      <c r="O7" s="36">
        <v>2.87</v>
      </c>
      <c r="P7" s="36">
        <v>100</v>
      </c>
      <c r="Q7" s="36">
        <v>1948</v>
      </c>
      <c r="R7" s="36">
        <v>33306</v>
      </c>
      <c r="S7" s="36">
        <v>264.11</v>
      </c>
      <c r="T7" s="36">
        <v>126.11</v>
      </c>
      <c r="U7" s="36">
        <v>951</v>
      </c>
      <c r="V7" s="36">
        <v>0.27</v>
      </c>
      <c r="W7" s="36">
        <v>3522.22</v>
      </c>
      <c r="X7" s="36">
        <v>99.28</v>
      </c>
      <c r="Y7" s="36">
        <v>100.36</v>
      </c>
      <c r="Z7" s="36">
        <v>101.25</v>
      </c>
      <c r="AA7" s="36">
        <v>103.19</v>
      </c>
      <c r="AB7" s="36">
        <v>103.25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172.9</v>
      </c>
      <c r="BF7" s="36">
        <v>159.80000000000001</v>
      </c>
      <c r="BG7" s="36">
        <v>131.99</v>
      </c>
      <c r="BH7" s="36">
        <v>126.56</v>
      </c>
      <c r="BI7" s="36">
        <v>126.84</v>
      </c>
      <c r="BJ7" s="36">
        <v>421.01</v>
      </c>
      <c r="BK7" s="36">
        <v>430.64</v>
      </c>
      <c r="BL7" s="36">
        <v>446.63</v>
      </c>
      <c r="BM7" s="36">
        <v>416.91</v>
      </c>
      <c r="BN7" s="36">
        <v>392.19</v>
      </c>
      <c r="BO7" s="36">
        <v>345.93</v>
      </c>
      <c r="BP7" s="36">
        <v>52.87</v>
      </c>
      <c r="BQ7" s="36">
        <v>85.13</v>
      </c>
      <c r="BR7" s="36">
        <v>88.94</v>
      </c>
      <c r="BS7" s="36">
        <v>88.34</v>
      </c>
      <c r="BT7" s="36">
        <v>85.1</v>
      </c>
      <c r="BU7" s="36">
        <v>58.98</v>
      </c>
      <c r="BV7" s="36">
        <v>58.78</v>
      </c>
      <c r="BW7" s="36">
        <v>58.53</v>
      </c>
      <c r="BX7" s="36">
        <v>57.93</v>
      </c>
      <c r="BY7" s="36">
        <v>57.03</v>
      </c>
      <c r="BZ7" s="36">
        <v>59.44</v>
      </c>
      <c r="CA7" s="36">
        <v>285.17</v>
      </c>
      <c r="CB7" s="36">
        <v>178.15</v>
      </c>
      <c r="CC7" s="36">
        <v>174.03</v>
      </c>
      <c r="CD7" s="36">
        <v>185.79</v>
      </c>
      <c r="CE7" s="36">
        <v>192.85</v>
      </c>
      <c r="CF7" s="36">
        <v>253.84</v>
      </c>
      <c r="CG7" s="36">
        <v>257.02999999999997</v>
      </c>
      <c r="CH7" s="36">
        <v>266.57</v>
      </c>
      <c r="CI7" s="36">
        <v>276.93</v>
      </c>
      <c r="CJ7" s="36">
        <v>283.73</v>
      </c>
      <c r="CK7" s="36">
        <v>272.79000000000002</v>
      </c>
      <c r="CL7" s="36">
        <v>39.29</v>
      </c>
      <c r="CM7" s="36">
        <v>45.76</v>
      </c>
      <c r="CN7" s="36">
        <v>42.12</v>
      </c>
      <c r="CO7" s="36">
        <v>42.05</v>
      </c>
      <c r="CP7" s="36">
        <v>43.55</v>
      </c>
      <c r="CQ7" s="36">
        <v>60.03</v>
      </c>
      <c r="CR7" s="36">
        <v>61.93</v>
      </c>
      <c r="CS7" s="36">
        <v>58.06</v>
      </c>
      <c r="CT7" s="36">
        <v>59.08</v>
      </c>
      <c r="CU7" s="36">
        <v>58.25</v>
      </c>
      <c r="CV7" s="36">
        <v>58.84</v>
      </c>
      <c r="CW7" s="36">
        <v>97.96</v>
      </c>
      <c r="CX7" s="36">
        <v>95.1</v>
      </c>
      <c r="CY7" s="36">
        <v>94.15</v>
      </c>
      <c r="CZ7" s="36">
        <v>95.08</v>
      </c>
      <c r="DA7" s="36">
        <v>97.58</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2017-02-10T15:22:09Z</cp:lastPrinted>
  <dcterms:created xsi:type="dcterms:W3CDTF">2017-02-08T03:23:03Z</dcterms:created>
  <dcterms:modified xsi:type="dcterms:W3CDTF">2017-02-10T15:22:14Z</dcterms:modified>
  <cp:category/>
</cp:coreProperties>
</file>