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<sst xmlns:r="http://schemas.openxmlformats.org/officeDocument/2006/relationships" xmlns="http://schemas.openxmlformats.org/spreadsheetml/2006/main" count="110" uniqueCount="110">
  <si>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</si>
  <si>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上野原市は、平成７年度より管渠布設工事を行い、平成１６年に供用が開始された。現在、人口密集地を優先して管渠布設工事を行い、供用を開始している状況である。現在、管渠の布設替えは行っていないが、今後は、投資効果を検討し投資先を検討する中で、長寿命化や老朽化への対応を行っていく必要がある。</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</si>
  <si>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</si>
  <si>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</si>
  <si>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</si>
  <si>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</si>
  <si>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</si>
  <si>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t>類似団体平均値（平均値）</t>
  </si>
  <si>
    <t>基本情報</t>
    <rPh sb="0" eb="2">
      <t>キホン</t>
    </rPh>
    <rPh sb="2" eb="4">
      <t>ジョウホウ</t>
    </rPh>
    <phoneticPr fontId="8"/>
  </si>
  <si>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</si>
  <si>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</si>
  <si>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</si>
  <si>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</si>
  <si>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</si>
  <si>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</si>
  <si>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</si>
  <si>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</si>
  <si>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</si>
  <si>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</si>
  <si>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</si>
  <si>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</si>
  <si>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</si>
  <si>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</si>
  <si>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</si>
  <si>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</si>
  <si>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</si>
  <si>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</si>
  <si>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</si>
  <si>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</si>
  <si>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</si>
  <si>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</si>
  <si>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</si>
  <si>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</si>
  <si>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</si>
  <si>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</si>
  <si>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</si>
  <si>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</si>
  <si>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</si>
  <si>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</si>
  <si>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</si>
  <si>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</si>
  <si>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</si>
  <si>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</si>
  <si>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</si>
  <si>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</si>
  <si>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</si>
  <si>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</si>
  <si>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</si>
  <si>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</si>
  <si>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</si>
  <si>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</si>
  <si>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</si>
  <si>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</si>
  <si>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</si>
  <si>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</si>
  <si>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</si>
  <si>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</si>
  <si>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</si>
  <si>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</si>
  <si>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</si>
  <si>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</si>
  <si>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</si>
  <si>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</si>
  <si>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</si>
  <si>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施設CD</t>
    <rPh sb="0" eb="2">
      <t>シセツ</t>
    </rPh>
    <phoneticPr fontId="8"/>
  </si>
  <si>
    <t>①収益的収支比率(％)</t>
    <rPh sb="1" eb="4">
      <t>シュウエキテキ</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</si>
  <si>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</si>
  <si>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</si>
  <si>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</si>
  <si>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</si>
  <si>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</si>
  <si>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</si>
  <si>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</si>
  <si>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</si>
  <si>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</si>
  <si>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</si>
  <si>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</si>
  <si>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</si>
  <si>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</si>
  <si>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</si>
  <si>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</si>
  <si>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</si>
  <si>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</si>
  <si>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</si>
  <si>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</si>
  <si>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</si>
  <si>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</si>
  <si>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</si>
  <si>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</si>
  <si>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</si>
  <si>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</si>
  <si>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</si>
  <si>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</si>
  <si>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</si>
  <si>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</si>
  <si>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</si>
  <si>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山梨県　上野原市</t>
  </si>
  <si>
    <t>法非適用</t>
  </si>
  <si>
    <t>下水道事業</t>
  </si>
  <si>
    <t>特定環境保全公共下水道</t>
  </si>
  <si>
    <t>D3</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</si>
  <si>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</si>
  <si>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</si>
  <si>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</si>
  <si>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</si>
  <si>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</si>
  <si>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</si>
  <si>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</si>
  <si>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①地方債償還金がここ数年高い割合となっているが、その後減少傾向となることから、改善が見込まれる。また、前年度よりも改善はしているが、今後とも総費用の削減を進めることで、経営改善していく。
④類似団体より低い数値となっている。これは、起債償還を繰入金で賄っているためである。近年投資規模を抑えており、企業債の発行額より返済額が上回っている。また、使用料収入についても接続率の高さ及び収納率の高さからである。今後は、接続率の向上を図り収入の増加に努めるとともに、投資効果を見定めていく。
⑤類似団体及び全国平均より高い数値となっている。接続率の向上や不明水対策をすることで数値改善を目指す。また、他の流域関連市町の流入量が上がれば、維持管理費が下がり汚水処理費が下がるため数値の改善が見込まれる。
⑥類似団体より低く全国平均並みの数値となっている。接続率の向上や不明水対策をすることで数値改善を目指す。また、他の流域関連市町の流入量が上がれば、維持管理費が下がり汚水処理費が下がるため数値の改善が見込まれる。
⑦当市は流域下水道に接続しているため、単独で施設を有していない。
⑧類似団体より高く全国平均より低い数値となっている。接続率の向上を図ることにより、数値の改善が図られる。</t>
    <rPh sb="247" eb="248">
      <t>オヨ</t>
    </rPh>
    <rPh sb="255" eb="256">
      <t>タカ</t>
    </rPh>
    <rPh sb="360" eb="361">
      <t>ナ</t>
    </rPh>
    <phoneticPr fontId="8"/>
  </si>
  <si>
    <t>類似団体と比較すると、数値的にはよく、経営の健全性は高くなっている。これは、接続率が高いことと、使用料収入が高く収納率も高いためである。今後さらなる接続率を向上させることまた、維持管理等支出に係るものや新規工事を精査し、経営健全に努めていく必要がある。平成２８年度中に経営戦略の作成が完了するので、来年度以降経営戦略をもとに、投資効果や歳出の削減を検討しつつ、定期的なローリングを実施していく。</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</si>
</sst>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5.e-002</c:v>
                </c:pt>
                <c:pt idx="1">
                  <c:v>5.e-002</c:v>
                </c:pt>
                <c:pt idx="2">
                  <c:v>7.0000000000000007e-002</c:v>
                </c:pt>
                <c:pt idx="3">
                  <c:v>8.e-002</c:v>
                </c:pt>
                <c:pt idx="4">
                  <c:v>0.26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96.87</c:v>
                </c:pt>
                <c:pt idx="1">
                  <c:v>97.75</c:v>
                </c:pt>
                <c:pt idx="2">
                  <c:v>97.67</c:v>
                </c:pt>
                <c:pt idx="3">
                  <c:v>97.4</c:v>
                </c:pt>
                <c:pt idx="4">
                  <c:v>97.61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1835.56</c:v>
                </c:pt>
                <c:pt idx="1">
                  <c:v>1716.82</c:v>
                </c:pt>
                <c:pt idx="2">
                  <c:v>1554.05</c:v>
                </c:pt>
                <c:pt idx="3">
                  <c:v>1671.86</c:v>
                </c:pt>
                <c:pt idx="4">
                  <c:v>1673.47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71.349999999999994</c:v>
                </c:pt>
                <c:pt idx="1">
                  <c:v>74.739999999999995</c:v>
                </c:pt>
                <c:pt idx="2">
                  <c:v>80.72</c:v>
                </c:pt>
                <c:pt idx="3">
                  <c:v>82.52</c:v>
                </c:pt>
                <c:pt idx="4">
                  <c:v>74.459999999999994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52.89</c:v>
                </c:pt>
                <c:pt idx="1">
                  <c:v>51.73</c:v>
                </c:pt>
                <c:pt idx="2">
                  <c:v>53.01</c:v>
                </c:pt>
                <c:pt idx="3">
                  <c:v>50.54</c:v>
                </c:pt>
                <c:pt idx="4">
                  <c:v>49.22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242.12</c:v>
                </c:pt>
                <c:pt idx="1">
                  <c:v>238.27</c:v>
                </c:pt>
                <c:pt idx="2">
                  <c:v>221</c:v>
                </c:pt>
                <c:pt idx="3">
                  <c:v>221.59</c:v>
                </c:pt>
                <c:pt idx="4">
                  <c:v>247.68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300.52</c:v>
                </c:pt>
                <c:pt idx="1">
                  <c:v>310.47000000000003</c:v>
                </c:pt>
                <c:pt idx="2">
                  <c:v>299.39</c:v>
                </c:pt>
                <c:pt idx="3">
                  <c:v>320.36</c:v>
                </c:pt>
                <c:pt idx="4">
                  <c:v>332.02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36.799999999999997</c:v>
                </c:pt>
                <c:pt idx="1">
                  <c:v>36.67</c:v>
                </c:pt>
                <c:pt idx="2">
                  <c:v>36.200000000000003</c:v>
                </c:pt>
                <c:pt idx="3">
                  <c:v>34.74</c:v>
                </c:pt>
                <c:pt idx="4">
                  <c:v>36.65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98.06</c:v>
                </c:pt>
                <c:pt idx="1">
                  <c:v>98.06</c:v>
                </c:pt>
                <c:pt idx="2">
                  <c:v>81.88</c:v>
                </c:pt>
                <c:pt idx="3">
                  <c:v>81.88</c:v>
                </c:pt>
                <c:pt idx="4">
                  <c:v>81.63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71.62</c:v>
                </c:pt>
                <c:pt idx="1">
                  <c:v>71.239999999999995</c:v>
                </c:pt>
                <c:pt idx="2">
                  <c:v>71.069999999999993</c:v>
                </c:pt>
                <c:pt idx="3">
                  <c:v>70.14</c:v>
                </c:pt>
                <c:pt idx="4">
                  <c:v>68.83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【1,457.06】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【81.28】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【40.31】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【250.25】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【64.73】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96.87</v>
          </cell>
          <cell r="Y6">
            <v>97.75</v>
          </cell>
          <cell r="Z6">
            <v>97.67</v>
          </cell>
          <cell r="AA6">
            <v>97.4</v>
          </cell>
          <cell r="AB6">
            <v>97.61</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0</v>
          </cell>
          <cell r="BF6">
            <v>0</v>
          </cell>
          <cell r="BG6">
            <v>0</v>
          </cell>
          <cell r="BH6">
            <v>0</v>
          </cell>
          <cell r="BI6">
            <v>0</v>
          </cell>
          <cell r="BJ6">
            <v>1835.56</v>
          </cell>
          <cell r="BK6">
            <v>1716.82</v>
          </cell>
          <cell r="BL6">
            <v>1554.05</v>
          </cell>
          <cell r="BM6">
            <v>1671.86</v>
          </cell>
          <cell r="BN6">
            <v>1673.47</v>
          </cell>
          <cell r="BP6">
            <v>71.349999999999994</v>
          </cell>
          <cell r="BQ6">
            <v>74.739999999999995</v>
          </cell>
          <cell r="BR6">
            <v>80.72</v>
          </cell>
          <cell r="BS6">
            <v>82.52</v>
          </cell>
          <cell r="BT6">
            <v>74.459999999999994</v>
          </cell>
          <cell r="BU6">
            <v>52.89</v>
          </cell>
          <cell r="BV6">
            <v>51.73</v>
          </cell>
          <cell r="BW6">
            <v>53.01</v>
          </cell>
          <cell r="BX6">
            <v>50.54</v>
          </cell>
          <cell r="BY6">
            <v>49.22</v>
          </cell>
          <cell r="CA6">
            <v>242.12</v>
          </cell>
          <cell r="CB6">
            <v>238.27</v>
          </cell>
          <cell r="CC6">
            <v>221</v>
          </cell>
          <cell r="CD6">
            <v>221.59</v>
          </cell>
          <cell r="CE6">
            <v>247.68</v>
          </cell>
          <cell r="CF6">
            <v>300.52</v>
          </cell>
          <cell r="CG6">
            <v>310.47000000000003</v>
          </cell>
          <cell r="CH6">
            <v>299.39</v>
          </cell>
          <cell r="CI6">
            <v>320.36</v>
          </cell>
          <cell r="CJ6">
            <v>332.02</v>
          </cell>
          <cell r="CL6" t="str">
            <v>-</v>
          </cell>
          <cell r="CM6" t="str">
            <v>-</v>
          </cell>
          <cell r="CN6" t="str">
            <v>-</v>
          </cell>
          <cell r="CO6" t="str">
            <v>-</v>
          </cell>
          <cell r="CP6" t="str">
            <v>-</v>
          </cell>
          <cell r="CQ6">
            <v>36.799999999999997</v>
          </cell>
          <cell r="CR6">
            <v>36.67</v>
          </cell>
          <cell r="CS6">
            <v>36.200000000000003</v>
          </cell>
          <cell r="CT6">
            <v>34.74</v>
          </cell>
          <cell r="CU6">
            <v>36.65</v>
          </cell>
          <cell r="CW6">
            <v>98.06</v>
          </cell>
          <cell r="CX6">
            <v>98.06</v>
          </cell>
          <cell r="CY6">
            <v>81.88</v>
          </cell>
          <cell r="CZ6">
            <v>81.88</v>
          </cell>
          <cell r="DA6">
            <v>81.63</v>
          </cell>
          <cell r="DB6">
            <v>71.62</v>
          </cell>
          <cell r="DC6">
            <v>71.239999999999995</v>
          </cell>
          <cell r="DD6">
            <v>71.069999999999993</v>
          </cell>
          <cell r="DE6">
            <v>70.14</v>
          </cell>
          <cell r="DF6">
            <v>68.83</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5.e-002</v>
          </cell>
          <cell r="EJ6">
            <v>5.e-002</v>
          </cell>
          <cell r="EK6">
            <v>7.0000000000000007e-002</v>
          </cell>
          <cell r="EL6">
            <v>8.e-002</v>
          </cell>
          <cell r="EM6">
            <v>0.26</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O37"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5</v>
      </c>
      <c r="J7" s="5"/>
      <c r="K7" s="5"/>
      <c r="L7" s="5"/>
      <c r="M7" s="5"/>
      <c r="N7" s="5"/>
      <c r="O7" s="5"/>
      <c r="P7" s="5" t="s">
        <v>2</v>
      </c>
      <c r="Q7" s="5"/>
      <c r="R7" s="5"/>
      <c r="S7" s="5"/>
      <c r="T7" s="5"/>
      <c r="U7" s="5"/>
      <c r="V7" s="5"/>
      <c r="W7" s="5" t="s">
        <v>4</v>
      </c>
      <c r="X7" s="5"/>
      <c r="Y7" s="5"/>
      <c r="Z7" s="5"/>
      <c r="AA7" s="5"/>
      <c r="AB7" s="5"/>
      <c r="AC7" s="5"/>
      <c r="AD7" s="3"/>
      <c r="AE7" s="3"/>
      <c r="AF7" s="3"/>
      <c r="AG7" s="3"/>
      <c r="AH7" s="3"/>
      <c r="AI7" s="3"/>
      <c r="AJ7" s="3"/>
      <c r="AK7" s="3"/>
      <c r="AL7" s="5" t="s">
        <v>6</v>
      </c>
      <c r="AM7" s="5"/>
      <c r="AN7" s="5"/>
      <c r="AO7" s="5"/>
      <c r="AP7" s="5"/>
      <c r="AQ7" s="5"/>
      <c r="AR7" s="5"/>
      <c r="AS7" s="5"/>
      <c r="AT7" s="5" t="s">
        <v>10</v>
      </c>
      <c r="AU7" s="5"/>
      <c r="AV7" s="5"/>
      <c r="AW7" s="5"/>
      <c r="AX7" s="5"/>
      <c r="AY7" s="5"/>
      <c r="AZ7" s="5"/>
      <c r="BA7" s="5"/>
      <c r="BB7" s="5" t="s">
        <v>9</v>
      </c>
      <c r="BC7" s="5"/>
      <c r="BD7" s="5"/>
      <c r="BE7" s="5"/>
      <c r="BF7" s="5"/>
      <c r="BG7" s="5"/>
      <c r="BH7" s="5"/>
      <c r="BI7" s="5"/>
      <c r="BJ7" s="3"/>
      <c r="BK7" s="3"/>
      <c r="BL7" s="24" t="s">
        <v>12</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3"/>
      <c r="AE8" s="3"/>
      <c r="AF8" s="3"/>
      <c r="AG8" s="3"/>
      <c r="AH8" s="3"/>
      <c r="AI8" s="3"/>
      <c r="AJ8" s="3"/>
      <c r="AK8" s="3"/>
      <c r="AL8" s="19">
        <f>データ!R6</f>
        <v>24650</v>
      </c>
      <c r="AM8" s="19"/>
      <c r="AN8" s="19"/>
      <c r="AO8" s="19"/>
      <c r="AP8" s="19"/>
      <c r="AQ8" s="19"/>
      <c r="AR8" s="19"/>
      <c r="AS8" s="19"/>
      <c r="AT8" s="7">
        <f>データ!S6</f>
        <v>170.57</v>
      </c>
      <c r="AU8" s="7"/>
      <c r="AV8" s="7"/>
      <c r="AW8" s="7"/>
      <c r="AX8" s="7"/>
      <c r="AY8" s="7"/>
      <c r="AZ8" s="7"/>
      <c r="BA8" s="7"/>
      <c r="BB8" s="7">
        <f>データ!T6</f>
        <v>144.52000000000001</v>
      </c>
      <c r="BC8" s="7"/>
      <c r="BD8" s="7"/>
      <c r="BE8" s="7"/>
      <c r="BF8" s="7"/>
      <c r="BG8" s="7"/>
      <c r="BH8" s="7"/>
      <c r="BI8" s="7"/>
      <c r="BJ8" s="3"/>
      <c r="BK8" s="3"/>
      <c r="BL8" s="25" t="s">
        <v>13</v>
      </c>
      <c r="BM8" s="35"/>
      <c r="BN8" s="42" t="s">
        <v>16</v>
      </c>
      <c r="BO8" s="45"/>
      <c r="BP8" s="45"/>
      <c r="BQ8" s="45"/>
      <c r="BR8" s="45"/>
      <c r="BS8" s="45"/>
      <c r="BT8" s="45"/>
      <c r="BU8" s="45"/>
      <c r="BV8" s="45"/>
      <c r="BW8" s="45"/>
      <c r="BX8" s="45"/>
      <c r="BY8" s="49"/>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6" t="s">
        <v>34</v>
      </c>
      <c r="BM9" s="36"/>
      <c r="BN9" s="43" t="s">
        <v>7</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0.6</v>
      </c>
      <c r="Q10" s="7"/>
      <c r="R10" s="7"/>
      <c r="S10" s="7"/>
      <c r="T10" s="7"/>
      <c r="U10" s="7"/>
      <c r="V10" s="7"/>
      <c r="W10" s="7">
        <f>データ!P6</f>
        <v>93.56</v>
      </c>
      <c r="X10" s="7"/>
      <c r="Y10" s="7"/>
      <c r="Z10" s="7"/>
      <c r="AA10" s="7"/>
      <c r="AB10" s="7"/>
      <c r="AC10" s="7"/>
      <c r="AD10" s="19">
        <f>データ!Q6</f>
        <v>2808</v>
      </c>
      <c r="AE10" s="19"/>
      <c r="AF10" s="19"/>
      <c r="AG10" s="19"/>
      <c r="AH10" s="19"/>
      <c r="AI10" s="19"/>
      <c r="AJ10" s="19"/>
      <c r="AK10" s="2"/>
      <c r="AL10" s="19">
        <f>データ!U6</f>
        <v>147</v>
      </c>
      <c r="AM10" s="19"/>
      <c r="AN10" s="19"/>
      <c r="AO10" s="19"/>
      <c r="AP10" s="19"/>
      <c r="AQ10" s="19"/>
      <c r="AR10" s="19"/>
      <c r="AS10" s="19"/>
      <c r="AT10" s="7">
        <f>データ!V6</f>
        <v>0.11</v>
      </c>
      <c r="AU10" s="7"/>
      <c r="AV10" s="7"/>
      <c r="AW10" s="7"/>
      <c r="AX10" s="7"/>
      <c r="AY10" s="7"/>
      <c r="AZ10" s="7"/>
      <c r="BA10" s="7"/>
      <c r="BB10" s="7">
        <f>データ!W6</f>
        <v>1336.36</v>
      </c>
      <c r="BC10" s="7"/>
      <c r="BD10" s="7"/>
      <c r="BE10" s="7"/>
      <c r="BF10" s="7"/>
      <c r="BG10" s="7"/>
      <c r="BH10" s="7"/>
      <c r="BI10" s="7"/>
      <c r="BJ10" s="2"/>
      <c r="BK10" s="2"/>
      <c r="BL10" s="27" t="s">
        <v>11</v>
      </c>
      <c r="BM10" s="37"/>
      <c r="BN10" s="44" t="s">
        <v>35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37</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20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40</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108</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41</v>
      </c>
      <c r="D34" s="15"/>
      <c r="E34" s="15"/>
      <c r="F34" s="15"/>
      <c r="G34" s="15"/>
      <c r="H34" s="15"/>
      <c r="I34" s="15"/>
      <c r="J34" s="15"/>
      <c r="K34" s="15"/>
      <c r="L34" s="15"/>
      <c r="M34" s="15"/>
      <c r="N34" s="15"/>
      <c r="O34" s="15"/>
      <c r="P34" s="15"/>
      <c r="Q34" s="18"/>
      <c r="R34" s="15" t="s">
        <v>44</v>
      </c>
      <c r="S34" s="15"/>
      <c r="T34" s="15"/>
      <c r="U34" s="15"/>
      <c r="V34" s="15"/>
      <c r="W34" s="15"/>
      <c r="X34" s="15"/>
      <c r="Y34" s="15"/>
      <c r="Z34" s="15"/>
      <c r="AA34" s="15"/>
      <c r="AB34" s="15"/>
      <c r="AC34" s="15"/>
      <c r="AD34" s="15"/>
      <c r="AE34" s="15"/>
      <c r="AF34" s="18"/>
      <c r="AG34" s="15" t="s">
        <v>45</v>
      </c>
      <c r="AH34" s="15"/>
      <c r="AI34" s="15"/>
      <c r="AJ34" s="15"/>
      <c r="AK34" s="15"/>
      <c r="AL34" s="15"/>
      <c r="AM34" s="15"/>
      <c r="AN34" s="15"/>
      <c r="AO34" s="15"/>
      <c r="AP34" s="15"/>
      <c r="AQ34" s="15"/>
      <c r="AR34" s="15"/>
      <c r="AS34" s="15"/>
      <c r="AT34" s="15"/>
      <c r="AU34" s="18"/>
      <c r="AV34" s="15" t="s">
        <v>46</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24</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50</v>
      </c>
      <c r="D56" s="15"/>
      <c r="E56" s="15"/>
      <c r="F56" s="15"/>
      <c r="G56" s="15"/>
      <c r="H56" s="15"/>
      <c r="I56" s="15"/>
      <c r="J56" s="15"/>
      <c r="K56" s="15"/>
      <c r="L56" s="15"/>
      <c r="M56" s="15"/>
      <c r="N56" s="15"/>
      <c r="O56" s="15"/>
      <c r="P56" s="15"/>
      <c r="Q56" s="18"/>
      <c r="R56" s="15" t="s">
        <v>14</v>
      </c>
      <c r="S56" s="15"/>
      <c r="T56" s="15"/>
      <c r="U56" s="15"/>
      <c r="V56" s="15"/>
      <c r="W56" s="15"/>
      <c r="X56" s="15"/>
      <c r="Y56" s="15"/>
      <c r="Z56" s="15"/>
      <c r="AA56" s="15"/>
      <c r="AB56" s="15"/>
      <c r="AC56" s="15"/>
      <c r="AD56" s="15"/>
      <c r="AE56" s="15"/>
      <c r="AF56" s="18"/>
      <c r="AG56" s="15" t="s">
        <v>51</v>
      </c>
      <c r="AH56" s="15"/>
      <c r="AI56" s="15"/>
      <c r="AJ56" s="15"/>
      <c r="AK56" s="15"/>
      <c r="AL56" s="15"/>
      <c r="AM56" s="15"/>
      <c r="AN56" s="15"/>
      <c r="AO56" s="15"/>
      <c r="AP56" s="15"/>
      <c r="AQ56" s="15"/>
      <c r="AR56" s="15"/>
      <c r="AS56" s="15"/>
      <c r="AT56" s="15"/>
      <c r="AU56" s="18"/>
      <c r="AV56" s="15" t="s">
        <v>53</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48</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49</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109</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15</v>
      </c>
      <c r="D79" s="15"/>
      <c r="E79" s="15"/>
      <c r="F79" s="15"/>
      <c r="G79" s="15"/>
      <c r="H79" s="15"/>
      <c r="I79" s="15"/>
      <c r="J79" s="15"/>
      <c r="K79" s="15"/>
      <c r="L79" s="15"/>
      <c r="M79" s="15"/>
      <c r="N79" s="15"/>
      <c r="O79" s="15"/>
      <c r="P79" s="15"/>
      <c r="Q79" s="15"/>
      <c r="R79" s="15"/>
      <c r="S79" s="15"/>
      <c r="T79" s="15"/>
      <c r="U79" s="18"/>
      <c r="V79" s="18"/>
      <c r="W79" s="15" t="s">
        <v>54</v>
      </c>
      <c r="X79" s="15"/>
      <c r="Y79" s="15"/>
      <c r="Z79" s="15"/>
      <c r="AA79" s="15"/>
      <c r="AB79" s="15"/>
      <c r="AC79" s="15"/>
      <c r="AD79" s="15"/>
      <c r="AE79" s="15"/>
      <c r="AF79" s="15"/>
      <c r="AG79" s="15"/>
      <c r="AH79" s="15"/>
      <c r="AI79" s="15"/>
      <c r="AJ79" s="15"/>
      <c r="AK79" s="15"/>
      <c r="AL79" s="15"/>
      <c r="AM79" s="15"/>
      <c r="AN79" s="15"/>
      <c r="AO79" s="18"/>
      <c r="AP79" s="18"/>
      <c r="AQ79" s="15" t="s">
        <v>55</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39</v>
      </c>
    </row>
    <row r="84" spans="1:78">
      <c r="C84" s="2" t="s">
        <v>57</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59</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61</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43</v>
      </c>
      <c r="B3" s="59" t="s">
        <v>62</v>
      </c>
      <c r="C3" s="59" t="s">
        <v>47</v>
      </c>
      <c r="D3" s="59" t="s">
        <v>18</v>
      </c>
      <c r="E3" s="59" t="s">
        <v>33</v>
      </c>
      <c r="F3" s="59" t="s">
        <v>63</v>
      </c>
      <c r="G3" s="59" t="s">
        <v>64</v>
      </c>
      <c r="H3" s="65" t="s">
        <v>8</v>
      </c>
      <c r="I3" s="68"/>
      <c r="J3" s="68"/>
      <c r="K3" s="68"/>
      <c r="L3" s="68"/>
      <c r="M3" s="68"/>
      <c r="N3" s="68"/>
      <c r="O3" s="68"/>
      <c r="P3" s="68"/>
      <c r="Q3" s="68"/>
      <c r="R3" s="68"/>
      <c r="S3" s="68"/>
      <c r="T3" s="68"/>
      <c r="U3" s="68"/>
      <c r="V3" s="68"/>
      <c r="W3" s="73"/>
      <c r="X3" s="76" t="s">
        <v>27</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48</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42</v>
      </c>
      <c r="B4" s="60"/>
      <c r="C4" s="60"/>
      <c r="D4" s="60"/>
      <c r="E4" s="60"/>
      <c r="F4" s="60"/>
      <c r="G4" s="60"/>
      <c r="H4" s="66"/>
      <c r="I4" s="69"/>
      <c r="J4" s="69"/>
      <c r="K4" s="69"/>
      <c r="L4" s="69"/>
      <c r="M4" s="69"/>
      <c r="N4" s="69"/>
      <c r="O4" s="69"/>
      <c r="P4" s="69"/>
      <c r="Q4" s="69"/>
      <c r="R4" s="69"/>
      <c r="S4" s="69"/>
      <c r="T4" s="69"/>
      <c r="U4" s="69"/>
      <c r="V4" s="69"/>
      <c r="W4" s="74"/>
      <c r="X4" s="77" t="s">
        <v>65</v>
      </c>
      <c r="Y4" s="77"/>
      <c r="Z4" s="77"/>
      <c r="AA4" s="77"/>
      <c r="AB4" s="77"/>
      <c r="AC4" s="77"/>
      <c r="AD4" s="77"/>
      <c r="AE4" s="77"/>
      <c r="AF4" s="77"/>
      <c r="AG4" s="77"/>
      <c r="AH4" s="77"/>
      <c r="AI4" s="77" t="s">
        <v>32</v>
      </c>
      <c r="AJ4" s="77"/>
      <c r="AK4" s="77"/>
      <c r="AL4" s="77"/>
      <c r="AM4" s="77"/>
      <c r="AN4" s="77"/>
      <c r="AO4" s="77"/>
      <c r="AP4" s="77"/>
      <c r="AQ4" s="77"/>
      <c r="AR4" s="77"/>
      <c r="AS4" s="77"/>
      <c r="AT4" s="77" t="s">
        <v>52</v>
      </c>
      <c r="AU4" s="77"/>
      <c r="AV4" s="77"/>
      <c r="AW4" s="77"/>
      <c r="AX4" s="77"/>
      <c r="AY4" s="77"/>
      <c r="AZ4" s="77"/>
      <c r="BA4" s="77"/>
      <c r="BB4" s="77"/>
      <c r="BC4" s="77"/>
      <c r="BD4" s="77"/>
      <c r="BE4" s="77" t="s">
        <v>66</v>
      </c>
      <c r="BF4" s="77"/>
      <c r="BG4" s="77"/>
      <c r="BH4" s="77"/>
      <c r="BI4" s="77"/>
      <c r="BJ4" s="77"/>
      <c r="BK4" s="77"/>
      <c r="BL4" s="77"/>
      <c r="BM4" s="77"/>
      <c r="BN4" s="77"/>
      <c r="BO4" s="77"/>
      <c r="BP4" s="77" t="s">
        <v>60</v>
      </c>
      <c r="BQ4" s="77"/>
      <c r="BR4" s="77"/>
      <c r="BS4" s="77"/>
      <c r="BT4" s="77"/>
      <c r="BU4" s="77"/>
      <c r="BV4" s="77"/>
      <c r="BW4" s="77"/>
      <c r="BX4" s="77"/>
      <c r="BY4" s="77"/>
      <c r="BZ4" s="77"/>
      <c r="CA4" s="77" t="s">
        <v>36</v>
      </c>
      <c r="CB4" s="77"/>
      <c r="CC4" s="77"/>
      <c r="CD4" s="77"/>
      <c r="CE4" s="77"/>
      <c r="CF4" s="77"/>
      <c r="CG4" s="77"/>
      <c r="CH4" s="77"/>
      <c r="CI4" s="77"/>
      <c r="CJ4" s="77"/>
      <c r="CK4" s="77"/>
      <c r="CL4" s="77" t="s">
        <v>67</v>
      </c>
      <c r="CM4" s="77"/>
      <c r="CN4" s="77"/>
      <c r="CO4" s="77"/>
      <c r="CP4" s="77"/>
      <c r="CQ4" s="77"/>
      <c r="CR4" s="77"/>
      <c r="CS4" s="77"/>
      <c r="CT4" s="77"/>
      <c r="CU4" s="77"/>
      <c r="CV4" s="77"/>
      <c r="CW4" s="77" t="s">
        <v>26</v>
      </c>
      <c r="CX4" s="77"/>
      <c r="CY4" s="77"/>
      <c r="CZ4" s="77"/>
      <c r="DA4" s="77"/>
      <c r="DB4" s="77"/>
      <c r="DC4" s="77"/>
      <c r="DD4" s="77"/>
      <c r="DE4" s="77"/>
      <c r="DF4" s="77"/>
      <c r="DG4" s="77"/>
      <c r="DH4" s="77" t="s">
        <v>38</v>
      </c>
      <c r="DI4" s="77"/>
      <c r="DJ4" s="77"/>
      <c r="DK4" s="77"/>
      <c r="DL4" s="77"/>
      <c r="DM4" s="77"/>
      <c r="DN4" s="77"/>
      <c r="DO4" s="77"/>
      <c r="DP4" s="77"/>
      <c r="DQ4" s="77"/>
      <c r="DR4" s="77"/>
      <c r="DS4" s="77" t="s">
        <v>68</v>
      </c>
      <c r="DT4" s="77"/>
      <c r="DU4" s="77"/>
      <c r="DV4" s="77"/>
      <c r="DW4" s="77"/>
      <c r="DX4" s="77"/>
      <c r="DY4" s="77"/>
      <c r="DZ4" s="77"/>
      <c r="EA4" s="77"/>
      <c r="EB4" s="77"/>
      <c r="EC4" s="77"/>
      <c r="ED4" s="77" t="s">
        <v>29</v>
      </c>
      <c r="EE4" s="77"/>
      <c r="EF4" s="77"/>
      <c r="EG4" s="77"/>
      <c r="EH4" s="77"/>
      <c r="EI4" s="77"/>
      <c r="EJ4" s="77"/>
      <c r="EK4" s="77"/>
      <c r="EL4" s="77"/>
      <c r="EM4" s="77"/>
      <c r="EN4" s="77"/>
    </row>
    <row r="5" spans="1:144">
      <c r="A5" s="57" t="s">
        <v>69</v>
      </c>
      <c r="B5" s="61"/>
      <c r="C5" s="61"/>
      <c r="D5" s="61"/>
      <c r="E5" s="61"/>
      <c r="F5" s="61"/>
      <c r="G5" s="61"/>
      <c r="H5" s="67" t="s">
        <v>70</v>
      </c>
      <c r="I5" s="67" t="s">
        <v>71</v>
      </c>
      <c r="J5" s="67" t="s">
        <v>56</v>
      </c>
      <c r="K5" s="67" t="s">
        <v>72</v>
      </c>
      <c r="L5" s="67" t="s">
        <v>73</v>
      </c>
      <c r="M5" s="67" t="s">
        <v>74</v>
      </c>
      <c r="N5" s="67" t="s">
        <v>75</v>
      </c>
      <c r="O5" s="67" t="s">
        <v>76</v>
      </c>
      <c r="P5" s="67" t="s">
        <v>77</v>
      </c>
      <c r="Q5" s="67" t="s">
        <v>78</v>
      </c>
      <c r="R5" s="67" t="s">
        <v>58</v>
      </c>
      <c r="S5" s="67" t="s">
        <v>79</v>
      </c>
      <c r="T5" s="67" t="s">
        <v>80</v>
      </c>
      <c r="U5" s="67" t="s">
        <v>81</v>
      </c>
      <c r="V5" s="67" t="s">
        <v>82</v>
      </c>
      <c r="W5" s="67" t="s">
        <v>83</v>
      </c>
      <c r="X5" s="67" t="s">
        <v>30</v>
      </c>
      <c r="Y5" s="67" t="s">
        <v>84</v>
      </c>
      <c r="Z5" s="67" t="s">
        <v>85</v>
      </c>
      <c r="AA5" s="67" t="s">
        <v>86</v>
      </c>
      <c r="AB5" s="67" t="s">
        <v>87</v>
      </c>
      <c r="AC5" s="67" t="s">
        <v>88</v>
      </c>
      <c r="AD5" s="67" t="s">
        <v>89</v>
      </c>
      <c r="AE5" s="67" t="s">
        <v>90</v>
      </c>
      <c r="AF5" s="67" t="s">
        <v>91</v>
      </c>
      <c r="AG5" s="67" t="s">
        <v>92</v>
      </c>
      <c r="AH5" s="67" t="s">
        <v>93</v>
      </c>
      <c r="AI5" s="67" t="s">
        <v>30</v>
      </c>
      <c r="AJ5" s="67" t="s">
        <v>84</v>
      </c>
      <c r="AK5" s="67" t="s">
        <v>85</v>
      </c>
      <c r="AL5" s="67" t="s">
        <v>86</v>
      </c>
      <c r="AM5" s="67" t="s">
        <v>87</v>
      </c>
      <c r="AN5" s="67" t="s">
        <v>88</v>
      </c>
      <c r="AO5" s="67" t="s">
        <v>89</v>
      </c>
      <c r="AP5" s="67" t="s">
        <v>90</v>
      </c>
      <c r="AQ5" s="67" t="s">
        <v>91</v>
      </c>
      <c r="AR5" s="67" t="s">
        <v>92</v>
      </c>
      <c r="AS5" s="67" t="s">
        <v>94</v>
      </c>
      <c r="AT5" s="67" t="s">
        <v>30</v>
      </c>
      <c r="AU5" s="67" t="s">
        <v>84</v>
      </c>
      <c r="AV5" s="67" t="s">
        <v>85</v>
      </c>
      <c r="AW5" s="67" t="s">
        <v>86</v>
      </c>
      <c r="AX5" s="67" t="s">
        <v>87</v>
      </c>
      <c r="AY5" s="67" t="s">
        <v>88</v>
      </c>
      <c r="AZ5" s="67" t="s">
        <v>89</v>
      </c>
      <c r="BA5" s="67" t="s">
        <v>90</v>
      </c>
      <c r="BB5" s="67" t="s">
        <v>91</v>
      </c>
      <c r="BC5" s="67" t="s">
        <v>92</v>
      </c>
      <c r="BD5" s="67" t="s">
        <v>94</v>
      </c>
      <c r="BE5" s="67" t="s">
        <v>30</v>
      </c>
      <c r="BF5" s="67" t="s">
        <v>84</v>
      </c>
      <c r="BG5" s="67" t="s">
        <v>85</v>
      </c>
      <c r="BH5" s="67" t="s">
        <v>86</v>
      </c>
      <c r="BI5" s="67" t="s">
        <v>87</v>
      </c>
      <c r="BJ5" s="67" t="s">
        <v>88</v>
      </c>
      <c r="BK5" s="67" t="s">
        <v>89</v>
      </c>
      <c r="BL5" s="67" t="s">
        <v>90</v>
      </c>
      <c r="BM5" s="67" t="s">
        <v>91</v>
      </c>
      <c r="BN5" s="67" t="s">
        <v>92</v>
      </c>
      <c r="BO5" s="67" t="s">
        <v>94</v>
      </c>
      <c r="BP5" s="67" t="s">
        <v>30</v>
      </c>
      <c r="BQ5" s="67" t="s">
        <v>84</v>
      </c>
      <c r="BR5" s="67" t="s">
        <v>85</v>
      </c>
      <c r="BS5" s="67" t="s">
        <v>86</v>
      </c>
      <c r="BT5" s="67" t="s">
        <v>87</v>
      </c>
      <c r="BU5" s="67" t="s">
        <v>88</v>
      </c>
      <c r="BV5" s="67" t="s">
        <v>89</v>
      </c>
      <c r="BW5" s="67" t="s">
        <v>90</v>
      </c>
      <c r="BX5" s="67" t="s">
        <v>91</v>
      </c>
      <c r="BY5" s="67" t="s">
        <v>92</v>
      </c>
      <c r="BZ5" s="67" t="s">
        <v>94</v>
      </c>
      <c r="CA5" s="67" t="s">
        <v>30</v>
      </c>
      <c r="CB5" s="67" t="s">
        <v>84</v>
      </c>
      <c r="CC5" s="67" t="s">
        <v>85</v>
      </c>
      <c r="CD5" s="67" t="s">
        <v>86</v>
      </c>
      <c r="CE5" s="67" t="s">
        <v>87</v>
      </c>
      <c r="CF5" s="67" t="s">
        <v>88</v>
      </c>
      <c r="CG5" s="67" t="s">
        <v>89</v>
      </c>
      <c r="CH5" s="67" t="s">
        <v>90</v>
      </c>
      <c r="CI5" s="67" t="s">
        <v>91</v>
      </c>
      <c r="CJ5" s="67" t="s">
        <v>92</v>
      </c>
      <c r="CK5" s="67" t="s">
        <v>94</v>
      </c>
      <c r="CL5" s="67" t="s">
        <v>30</v>
      </c>
      <c r="CM5" s="67" t="s">
        <v>84</v>
      </c>
      <c r="CN5" s="67" t="s">
        <v>85</v>
      </c>
      <c r="CO5" s="67" t="s">
        <v>86</v>
      </c>
      <c r="CP5" s="67" t="s">
        <v>87</v>
      </c>
      <c r="CQ5" s="67" t="s">
        <v>88</v>
      </c>
      <c r="CR5" s="67" t="s">
        <v>89</v>
      </c>
      <c r="CS5" s="67" t="s">
        <v>90</v>
      </c>
      <c r="CT5" s="67" t="s">
        <v>91</v>
      </c>
      <c r="CU5" s="67" t="s">
        <v>92</v>
      </c>
      <c r="CV5" s="67" t="s">
        <v>94</v>
      </c>
      <c r="CW5" s="67" t="s">
        <v>30</v>
      </c>
      <c r="CX5" s="67" t="s">
        <v>84</v>
      </c>
      <c r="CY5" s="67" t="s">
        <v>85</v>
      </c>
      <c r="CZ5" s="67" t="s">
        <v>86</v>
      </c>
      <c r="DA5" s="67" t="s">
        <v>87</v>
      </c>
      <c r="DB5" s="67" t="s">
        <v>88</v>
      </c>
      <c r="DC5" s="67" t="s">
        <v>89</v>
      </c>
      <c r="DD5" s="67" t="s">
        <v>90</v>
      </c>
      <c r="DE5" s="67" t="s">
        <v>91</v>
      </c>
      <c r="DF5" s="67" t="s">
        <v>92</v>
      </c>
      <c r="DG5" s="67" t="s">
        <v>94</v>
      </c>
      <c r="DH5" s="67" t="s">
        <v>30</v>
      </c>
      <c r="DI5" s="67" t="s">
        <v>84</v>
      </c>
      <c r="DJ5" s="67" t="s">
        <v>85</v>
      </c>
      <c r="DK5" s="67" t="s">
        <v>86</v>
      </c>
      <c r="DL5" s="67" t="s">
        <v>87</v>
      </c>
      <c r="DM5" s="67" t="s">
        <v>88</v>
      </c>
      <c r="DN5" s="67" t="s">
        <v>89</v>
      </c>
      <c r="DO5" s="67" t="s">
        <v>90</v>
      </c>
      <c r="DP5" s="67" t="s">
        <v>91</v>
      </c>
      <c r="DQ5" s="67" t="s">
        <v>92</v>
      </c>
      <c r="DR5" s="67" t="s">
        <v>94</v>
      </c>
      <c r="DS5" s="67" t="s">
        <v>30</v>
      </c>
      <c r="DT5" s="67" t="s">
        <v>84</v>
      </c>
      <c r="DU5" s="67" t="s">
        <v>85</v>
      </c>
      <c r="DV5" s="67" t="s">
        <v>86</v>
      </c>
      <c r="DW5" s="67" t="s">
        <v>87</v>
      </c>
      <c r="DX5" s="67" t="s">
        <v>88</v>
      </c>
      <c r="DY5" s="67" t="s">
        <v>89</v>
      </c>
      <c r="DZ5" s="67" t="s">
        <v>90</v>
      </c>
      <c r="EA5" s="67" t="s">
        <v>91</v>
      </c>
      <c r="EB5" s="67" t="s">
        <v>92</v>
      </c>
      <c r="EC5" s="67" t="s">
        <v>94</v>
      </c>
      <c r="ED5" s="67" t="s">
        <v>30</v>
      </c>
      <c r="EE5" s="67" t="s">
        <v>84</v>
      </c>
      <c r="EF5" s="67" t="s">
        <v>85</v>
      </c>
      <c r="EG5" s="67" t="s">
        <v>86</v>
      </c>
      <c r="EH5" s="67" t="s">
        <v>87</v>
      </c>
      <c r="EI5" s="67" t="s">
        <v>88</v>
      </c>
      <c r="EJ5" s="67" t="s">
        <v>89</v>
      </c>
      <c r="EK5" s="67" t="s">
        <v>90</v>
      </c>
      <c r="EL5" s="67" t="s">
        <v>91</v>
      </c>
      <c r="EM5" s="67" t="s">
        <v>92</v>
      </c>
      <c r="EN5" s="67" t="s">
        <v>94</v>
      </c>
    </row>
    <row r="6" spans="1:144" s="56" customFormat="1">
      <c r="A6" s="57" t="s">
        <v>95</v>
      </c>
      <c r="B6" s="62">
        <f t="shared" ref="B6:W6" si="1">B7</f>
        <v>2015</v>
      </c>
      <c r="C6" s="62">
        <f t="shared" si="1"/>
        <v>192121</v>
      </c>
      <c r="D6" s="62">
        <f t="shared" si="1"/>
        <v>47</v>
      </c>
      <c r="E6" s="62">
        <f t="shared" si="1"/>
        <v>17</v>
      </c>
      <c r="F6" s="62">
        <f t="shared" si="1"/>
        <v>4</v>
      </c>
      <c r="G6" s="62">
        <f t="shared" si="1"/>
        <v>0</v>
      </c>
      <c r="H6" s="62" t="str">
        <f t="shared" si="1"/>
        <v>山梨県　上野原市</v>
      </c>
      <c r="I6" s="62" t="str">
        <f t="shared" si="1"/>
        <v>法非適用</v>
      </c>
      <c r="J6" s="62" t="str">
        <f t="shared" si="1"/>
        <v>下水道事業</v>
      </c>
      <c r="K6" s="62" t="str">
        <f t="shared" si="1"/>
        <v>特定環境保全公共下水道</v>
      </c>
      <c r="L6" s="62" t="str">
        <f t="shared" si="1"/>
        <v>D3</v>
      </c>
      <c r="M6" s="70" t="str">
        <f t="shared" si="1"/>
        <v>-</v>
      </c>
      <c r="N6" s="70" t="str">
        <f t="shared" si="1"/>
        <v>該当数値なし</v>
      </c>
      <c r="O6" s="70">
        <f t="shared" si="1"/>
        <v>0.6</v>
      </c>
      <c r="P6" s="70">
        <f t="shared" si="1"/>
        <v>93.56</v>
      </c>
      <c r="Q6" s="70">
        <f t="shared" si="1"/>
        <v>2808</v>
      </c>
      <c r="R6" s="70">
        <f t="shared" si="1"/>
        <v>24650</v>
      </c>
      <c r="S6" s="70">
        <f t="shared" si="1"/>
        <v>170.57</v>
      </c>
      <c r="T6" s="70">
        <f t="shared" si="1"/>
        <v>144.52000000000001</v>
      </c>
      <c r="U6" s="70">
        <f t="shared" si="1"/>
        <v>147</v>
      </c>
      <c r="V6" s="70">
        <f t="shared" si="1"/>
        <v>0.11</v>
      </c>
      <c r="W6" s="70">
        <f t="shared" si="1"/>
        <v>1336.36</v>
      </c>
      <c r="X6" s="78">
        <f t="shared" ref="X6:AG6" si="2">IF(X7="",NA(),X7)</f>
        <v>96.87</v>
      </c>
      <c r="Y6" s="78">
        <f t="shared" si="2"/>
        <v>97.75</v>
      </c>
      <c r="Z6" s="78">
        <f t="shared" si="2"/>
        <v>97.67</v>
      </c>
      <c r="AA6" s="78">
        <f t="shared" si="2"/>
        <v>97.4</v>
      </c>
      <c r="AB6" s="78">
        <f t="shared" si="2"/>
        <v>97.61</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1835.56</v>
      </c>
      <c r="BK6" s="78">
        <f t="shared" si="5"/>
        <v>1716.82</v>
      </c>
      <c r="BL6" s="78">
        <f t="shared" si="5"/>
        <v>1554.05</v>
      </c>
      <c r="BM6" s="78">
        <f t="shared" si="5"/>
        <v>1671.86</v>
      </c>
      <c r="BN6" s="78">
        <f t="shared" si="5"/>
        <v>1673.47</v>
      </c>
      <c r="BO6" s="70" t="str">
        <f>IF(BO7="","",IF(BO7="-","【-】","【"&amp;SUBSTITUTE(TEXT(BO7,"#,##0.00"),"-","△")&amp;"】"))</f>
        <v>【1,457.06】</v>
      </c>
      <c r="BP6" s="78">
        <f t="shared" ref="BP6:BY6" si="6">IF(BP7="",NA(),BP7)</f>
        <v>71.349999999999994</v>
      </c>
      <c r="BQ6" s="78">
        <f t="shared" si="6"/>
        <v>74.739999999999995</v>
      </c>
      <c r="BR6" s="78">
        <f t="shared" si="6"/>
        <v>80.72</v>
      </c>
      <c r="BS6" s="78">
        <f t="shared" si="6"/>
        <v>82.52</v>
      </c>
      <c r="BT6" s="78">
        <f t="shared" si="6"/>
        <v>74.459999999999994</v>
      </c>
      <c r="BU6" s="78">
        <f t="shared" si="6"/>
        <v>52.89</v>
      </c>
      <c r="BV6" s="78">
        <f t="shared" si="6"/>
        <v>51.73</v>
      </c>
      <c r="BW6" s="78">
        <f t="shared" si="6"/>
        <v>53.01</v>
      </c>
      <c r="BX6" s="78">
        <f t="shared" si="6"/>
        <v>50.54</v>
      </c>
      <c r="BY6" s="78">
        <f t="shared" si="6"/>
        <v>49.22</v>
      </c>
      <c r="BZ6" s="70" t="str">
        <f>IF(BZ7="","",IF(BZ7="-","【-】","【"&amp;SUBSTITUTE(TEXT(BZ7,"#,##0.00"),"-","△")&amp;"】"))</f>
        <v>【64.73】</v>
      </c>
      <c r="CA6" s="78">
        <f t="shared" ref="CA6:CJ6" si="7">IF(CA7="",NA(),CA7)</f>
        <v>242.12</v>
      </c>
      <c r="CB6" s="78">
        <f t="shared" si="7"/>
        <v>238.27</v>
      </c>
      <c r="CC6" s="78">
        <f t="shared" si="7"/>
        <v>221</v>
      </c>
      <c r="CD6" s="78">
        <f t="shared" si="7"/>
        <v>221.59</v>
      </c>
      <c r="CE6" s="78">
        <f t="shared" si="7"/>
        <v>247.68</v>
      </c>
      <c r="CF6" s="78">
        <f t="shared" si="7"/>
        <v>300.52</v>
      </c>
      <c r="CG6" s="78">
        <f t="shared" si="7"/>
        <v>310.47000000000003</v>
      </c>
      <c r="CH6" s="78">
        <f t="shared" si="7"/>
        <v>299.39</v>
      </c>
      <c r="CI6" s="78">
        <f t="shared" si="7"/>
        <v>320.36</v>
      </c>
      <c r="CJ6" s="78">
        <f t="shared" si="7"/>
        <v>332.02</v>
      </c>
      <c r="CK6" s="70" t="str">
        <f>IF(CK7="","",IF(CK7="-","【-】","【"&amp;SUBSTITUTE(TEXT(CK7,"#,##0.00"),"-","△")&amp;"】"))</f>
        <v>【250.25】</v>
      </c>
      <c r="CL6" s="78" t="str">
        <f t="shared" ref="CL6:CU6" si="8">IF(CL7="",NA(),CL7)</f>
        <v>-</v>
      </c>
      <c r="CM6" s="78" t="str">
        <f t="shared" si="8"/>
        <v>-</v>
      </c>
      <c r="CN6" s="78" t="str">
        <f t="shared" si="8"/>
        <v>-</v>
      </c>
      <c r="CO6" s="78" t="str">
        <f t="shared" si="8"/>
        <v>-</v>
      </c>
      <c r="CP6" s="78" t="str">
        <f t="shared" si="8"/>
        <v>-</v>
      </c>
      <c r="CQ6" s="78">
        <f t="shared" si="8"/>
        <v>36.799999999999997</v>
      </c>
      <c r="CR6" s="78">
        <f t="shared" si="8"/>
        <v>36.67</v>
      </c>
      <c r="CS6" s="78">
        <f t="shared" si="8"/>
        <v>36.200000000000003</v>
      </c>
      <c r="CT6" s="78">
        <f t="shared" si="8"/>
        <v>34.74</v>
      </c>
      <c r="CU6" s="78">
        <f t="shared" si="8"/>
        <v>36.65</v>
      </c>
      <c r="CV6" s="70" t="str">
        <f>IF(CV7="","",IF(CV7="-","【-】","【"&amp;SUBSTITUTE(TEXT(CV7,"#,##0.00"),"-","△")&amp;"】"))</f>
        <v>【40.31】</v>
      </c>
      <c r="CW6" s="78">
        <f t="shared" ref="CW6:DF6" si="9">IF(CW7="",NA(),CW7)</f>
        <v>98.06</v>
      </c>
      <c r="CX6" s="78">
        <f t="shared" si="9"/>
        <v>98.06</v>
      </c>
      <c r="CY6" s="78">
        <f t="shared" si="9"/>
        <v>81.88</v>
      </c>
      <c r="CZ6" s="78">
        <f t="shared" si="9"/>
        <v>81.88</v>
      </c>
      <c r="DA6" s="78">
        <f t="shared" si="9"/>
        <v>81.63</v>
      </c>
      <c r="DB6" s="78">
        <f t="shared" si="9"/>
        <v>71.62</v>
      </c>
      <c r="DC6" s="78">
        <f t="shared" si="9"/>
        <v>71.239999999999995</v>
      </c>
      <c r="DD6" s="78">
        <f t="shared" si="9"/>
        <v>71.069999999999993</v>
      </c>
      <c r="DE6" s="78">
        <f t="shared" si="9"/>
        <v>70.14</v>
      </c>
      <c r="DF6" s="78">
        <f t="shared" si="9"/>
        <v>68.83</v>
      </c>
      <c r="DG6" s="70" t="str">
        <f>IF(DG7="","",IF(DG7="-","【-】","【"&amp;SUBSTITUTE(TEXT(DG7,"#,##0.00"),"-","△")&amp;"】"))</f>
        <v>【81.28】</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5.e-002</v>
      </c>
      <c r="EJ6" s="78">
        <f t="shared" si="12"/>
        <v>5.e-002</v>
      </c>
      <c r="EK6" s="78">
        <f t="shared" si="12"/>
        <v>7.0000000000000007e-002</v>
      </c>
      <c r="EL6" s="78">
        <f t="shared" si="12"/>
        <v>8.e-002</v>
      </c>
      <c r="EM6" s="78">
        <f t="shared" si="12"/>
        <v>0.26</v>
      </c>
      <c r="EN6" s="70" t="str">
        <f>IF(EN7="","",IF(EN7="-","【-】","【"&amp;SUBSTITUTE(TEXT(EN7,"#,##0.00"),"-","△")&amp;"】"))</f>
        <v>【0.10】</v>
      </c>
    </row>
    <row r="7" spans="1:144" s="56" customFormat="1">
      <c r="A7" s="57"/>
      <c r="B7" s="63">
        <v>2015</v>
      </c>
      <c r="C7" s="63">
        <v>192121</v>
      </c>
      <c r="D7" s="63">
        <v>47</v>
      </c>
      <c r="E7" s="63">
        <v>17</v>
      </c>
      <c r="F7" s="63">
        <v>4</v>
      </c>
      <c r="G7" s="63">
        <v>0</v>
      </c>
      <c r="H7" s="63" t="s">
        <v>96</v>
      </c>
      <c r="I7" s="63" t="s">
        <v>97</v>
      </c>
      <c r="J7" s="63" t="s">
        <v>98</v>
      </c>
      <c r="K7" s="63" t="s">
        <v>99</v>
      </c>
      <c r="L7" s="63" t="s">
        <v>100</v>
      </c>
      <c r="M7" s="71" t="s">
        <v>101</v>
      </c>
      <c r="N7" s="71" t="s">
        <v>102</v>
      </c>
      <c r="O7" s="71">
        <v>0.6</v>
      </c>
      <c r="P7" s="71">
        <v>93.56</v>
      </c>
      <c r="Q7" s="71">
        <v>2808</v>
      </c>
      <c r="R7" s="71">
        <v>24650</v>
      </c>
      <c r="S7" s="71">
        <v>170.57</v>
      </c>
      <c r="T7" s="71">
        <v>144.52000000000001</v>
      </c>
      <c r="U7" s="71">
        <v>147</v>
      </c>
      <c r="V7" s="71">
        <v>0.11</v>
      </c>
      <c r="W7" s="71">
        <v>1336.36</v>
      </c>
      <c r="X7" s="71">
        <v>96.87</v>
      </c>
      <c r="Y7" s="71">
        <v>97.75</v>
      </c>
      <c r="Z7" s="71">
        <v>97.67</v>
      </c>
      <c r="AA7" s="71">
        <v>97.4</v>
      </c>
      <c r="AB7" s="71">
        <v>97.61</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1835.56</v>
      </c>
      <c r="BK7" s="71">
        <v>1716.82</v>
      </c>
      <c r="BL7" s="71">
        <v>1554.05</v>
      </c>
      <c r="BM7" s="71">
        <v>1671.86</v>
      </c>
      <c r="BN7" s="71">
        <v>1673.47</v>
      </c>
      <c r="BO7" s="71">
        <v>1457.06</v>
      </c>
      <c r="BP7" s="71">
        <v>71.349999999999994</v>
      </c>
      <c r="BQ7" s="71">
        <v>74.739999999999995</v>
      </c>
      <c r="BR7" s="71">
        <v>80.72</v>
      </c>
      <c r="BS7" s="71">
        <v>82.52</v>
      </c>
      <c r="BT7" s="71">
        <v>74.459999999999994</v>
      </c>
      <c r="BU7" s="71">
        <v>52.89</v>
      </c>
      <c r="BV7" s="71">
        <v>51.73</v>
      </c>
      <c r="BW7" s="71">
        <v>53.01</v>
      </c>
      <c r="BX7" s="71">
        <v>50.54</v>
      </c>
      <c r="BY7" s="71">
        <v>49.22</v>
      </c>
      <c r="BZ7" s="71">
        <v>64.73</v>
      </c>
      <c r="CA7" s="71">
        <v>242.12</v>
      </c>
      <c r="CB7" s="71">
        <v>238.27</v>
      </c>
      <c r="CC7" s="71">
        <v>221</v>
      </c>
      <c r="CD7" s="71">
        <v>221.59</v>
      </c>
      <c r="CE7" s="71">
        <v>247.68</v>
      </c>
      <c r="CF7" s="71">
        <v>300.52</v>
      </c>
      <c r="CG7" s="71">
        <v>310.47000000000003</v>
      </c>
      <c r="CH7" s="71">
        <v>299.39</v>
      </c>
      <c r="CI7" s="71">
        <v>320.36</v>
      </c>
      <c r="CJ7" s="71">
        <v>332.02</v>
      </c>
      <c r="CK7" s="71">
        <v>250.25</v>
      </c>
      <c r="CL7" s="71" t="s">
        <v>101</v>
      </c>
      <c r="CM7" s="71" t="s">
        <v>101</v>
      </c>
      <c r="CN7" s="71" t="s">
        <v>101</v>
      </c>
      <c r="CO7" s="71" t="s">
        <v>101</v>
      </c>
      <c r="CP7" s="71" t="s">
        <v>101</v>
      </c>
      <c r="CQ7" s="71">
        <v>36.799999999999997</v>
      </c>
      <c r="CR7" s="71">
        <v>36.67</v>
      </c>
      <c r="CS7" s="71">
        <v>36.200000000000003</v>
      </c>
      <c r="CT7" s="71">
        <v>34.74</v>
      </c>
      <c r="CU7" s="71">
        <v>36.65</v>
      </c>
      <c r="CV7" s="71">
        <v>40.31</v>
      </c>
      <c r="CW7" s="71">
        <v>98.06</v>
      </c>
      <c r="CX7" s="71">
        <v>98.06</v>
      </c>
      <c r="CY7" s="71">
        <v>81.88</v>
      </c>
      <c r="CZ7" s="71">
        <v>81.88</v>
      </c>
      <c r="DA7" s="71">
        <v>81.63</v>
      </c>
      <c r="DB7" s="71">
        <v>71.62</v>
      </c>
      <c r="DC7" s="71">
        <v>71.239999999999995</v>
      </c>
      <c r="DD7" s="71">
        <v>71.069999999999993</v>
      </c>
      <c r="DE7" s="71">
        <v>70.14</v>
      </c>
      <c r="DF7" s="71">
        <v>68.83</v>
      </c>
      <c r="DG7" s="71">
        <v>81.28</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5.e-002</v>
      </c>
      <c r="EJ7" s="71">
        <v>5.e-002</v>
      </c>
      <c r="EK7" s="71">
        <v>7.0000000000000007e-002</v>
      </c>
      <c r="EL7" s="71">
        <v>8.e-002</v>
      </c>
      <c r="EM7" s="71">
        <v>0.26</v>
      </c>
      <c r="EN7" s="71">
        <v>0.1</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103</v>
      </c>
      <c r="C9" s="58" t="s">
        <v>104</v>
      </c>
      <c r="D9" s="58" t="s">
        <v>105</v>
      </c>
      <c r="E9" s="58" t="s">
        <v>106</v>
      </c>
      <c r="F9" s="58" t="s">
        <v>107</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62</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高橋 聡</cp:lastModifiedBy>
  <dcterms:created xsi:type="dcterms:W3CDTF">2017-02-08T03:00:50Z</dcterms:created>
  <dcterms:modified xsi:type="dcterms:W3CDTF">2017-02-14T09:34:52Z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2017-02-14T09:34:52Z</vt:filetime>
  </property>
</Properties>
</file>