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<sst xmlns="http://schemas.openxmlformats.org/spreadsheetml/2006/main" count="218" uniqueCount="108">
  <si>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</si>
  <si>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</si>
  <si>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</si>
  <si>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</si>
  <si>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</si>
  <si>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</si>
  <si>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</si>
  <si>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</si>
  <si>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</si>
  <si>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</si>
  <si>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</si>
  <si>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</si>
  <si>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</si>
  <si>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</si>
  <si>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</si>
  <si>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</si>
  <si>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</si>
  <si>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</si>
  <si>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</si>
  <si>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</si>
  <si>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</si>
  <si>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</si>
  <si>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</si>
  <si>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</si>
  <si>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</si>
  <si>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</si>
  <si>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</si>
  <si>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</si>
  <si>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</si>
  <si>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</si>
  <si>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</si>
  <si>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</si>
  <si>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</si>
  <si>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</si>
  <si>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</si>
  <si>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</si>
  <si>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</si>
  <si>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</si>
  <si>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</si>
  <si>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</si>
  <si>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</si>
  <si>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</si>
  <si>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</si>
  <si>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</si>
  <si>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</si>
  <si>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</si>
  <si>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</si>
  <si>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</si>
  <si>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</si>
  <si>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</si>
  <si>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</si>
  <si>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</si>
  <si>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</si>
  <si>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</si>
  <si>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</si>
  <si>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</si>
  <si>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</si>
  <si>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</si>
  <si>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</si>
  <si>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</si>
  <si>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</si>
  <si>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</si>
  <si>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</si>
  <si>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</si>
  <si>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</si>
  <si>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</si>
  <si>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</si>
  <si>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</si>
  <si>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</si>
  <si>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</si>
  <si>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</si>
  <si>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</si>
  <si>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</si>
  <si>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</si>
  <si>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</si>
  <si>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</si>
  <si>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</si>
  <si>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</si>
  <si>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</si>
  <si>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</si>
  <si>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</si>
  <si>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</si>
  <si>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</si>
  <si>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</si>
  <si>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</si>
  <si>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</si>
  <si>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</si>
  <si>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</si>
  <si>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</si>
  <si>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</si>
  <si>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</si>
  <si>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</si>
  <si>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</si>
  <si>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笛吹市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</si>
  <si>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</si>
  <si>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</si>
  <si>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</si>
  <si>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</si>
  <si>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</si>
  <si>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</si>
  <si>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</si>
  <si>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</si>
  <si>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</si>
  <si>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</si>
  <si>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</si>
  <si>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収益的収支比率については、平均値を上回ってはいるものの、100％を下回っている年度もあり、安定した運営とは言えない状況にある。
　要因としては、簡易水道事業は、決算規模が1千万円から2千万円ほどと小さく、費用の多くを施設の維持管理経費が占めているため、管路整備工事の実施の有無により、決算額が大きく変わってしまうためである。
　料金回収率を見ると、100％を大きく下回っているため、施設の維持管理経費は、一般会計からの繰入金によって運営している状況である。そのため、健全性が保たれているとは言えない状況である。
　効率性については、施設利用率、有収率ともに、平均値よりも高い水準を保っている。</t>
    <phoneticPr fontId="4"/>
  </si>
  <si>
    <t>　管路更新率については、現状、施設利用率、有収率ともに高い水準を保っているため、あまり費用をかけていない状況である。
　しかし、今後、老朽化に伴い、施設利用率、有収率ともに下がってくることも予想されるため、中長期計画を策定するなど、将来を見据えた更新計画を作る必要がある。</t>
    <phoneticPr fontId="4"/>
  </si>
  <si>
    <t>　簡易水道事業については、今後、企業会計への移行を予定している。
　本来なら独立採算を目指し、使用料の改定を目指さなければならないところである。しかし、地域的にごく限られた高齢者の圧倒的に多い僻地なため、採算を考えた料金改定は非常に難しいと思われる。また、近隣との連携も地理的に困難である。
　しかし、住民間の不公平が生じないよう、経営戦略策定の中で、他地域との均衡を計った料金の見直しも検討していかなければならないと考える。</t>
    <rPh sb="16" eb="18">
      <t>キギョウ</t>
    </rPh>
    <rPh sb="34" eb="36">
      <t>ホンライ</t>
    </rPh>
    <rPh sb="38" eb="40">
      <t>ドクリツ</t>
    </rPh>
    <rPh sb="40" eb="42">
      <t>サイサン</t>
    </rPh>
    <rPh sb="43" eb="45">
      <t>メザ</t>
    </rPh>
    <rPh sb="47" eb="50">
      <t>シヨウリョウ</t>
    </rPh>
    <rPh sb="51" eb="53">
      <t>カイテイ</t>
    </rPh>
    <rPh sb="54" eb="56">
      <t>メザ</t>
    </rPh>
    <rPh sb="76" eb="79">
      <t>チイキテキ</t>
    </rPh>
    <rPh sb="82" eb="83">
      <t>カギ</t>
    </rPh>
    <rPh sb="86" eb="89">
      <t>コウレイシャ</t>
    </rPh>
    <rPh sb="90" eb="93">
      <t>アットウテキ</t>
    </rPh>
    <rPh sb="94" eb="95">
      <t>オオ</t>
    </rPh>
    <rPh sb="96" eb="98">
      <t>ヘキチ</t>
    </rPh>
    <rPh sb="102" eb="104">
      <t>サイサン</t>
    </rPh>
    <rPh sb="105" eb="106">
      <t>カンガ</t>
    </rPh>
    <rPh sb="108" eb="110">
      <t>リョウキン</t>
    </rPh>
    <rPh sb="110" eb="112">
      <t>カイテイ</t>
    </rPh>
    <rPh sb="113" eb="115">
      <t>ヒジョウ</t>
    </rPh>
    <rPh sb="116" eb="117">
      <t>ムズカ</t>
    </rPh>
    <rPh sb="120" eb="121">
      <t>オモ</t>
    </rPh>
    <rPh sb="128" eb="130">
      <t>キンリン</t>
    </rPh>
    <rPh sb="132" eb="134">
      <t>レンケイ</t>
    </rPh>
    <rPh sb="135" eb="138">
      <t>チリテキ</t>
    </rPh>
    <rPh sb="139" eb="141">
      <t>コンナン</t>
    </rPh>
    <rPh sb="151" eb="153">
      <t>ジュウミン</t>
    </rPh>
    <rPh sb="153" eb="154">
      <t>カン</t>
    </rPh>
    <rPh sb="155" eb="158">
      <t>フコウヘイ</t>
    </rPh>
    <rPh sb="159" eb="160">
      <t>ショウ</t>
    </rPh>
    <rPh sb="166" eb="168">
      <t>ケイエイ</t>
    </rPh>
    <rPh sb="168" eb="170">
      <t>センリャク</t>
    </rPh>
    <rPh sb="170" eb="172">
      <t>サクテイ</t>
    </rPh>
    <rPh sb="173" eb="174">
      <t>ナカ</t>
    </rPh>
    <rPh sb="176" eb="179">
      <t>タチイキ</t>
    </rPh>
    <rPh sb="181" eb="183">
      <t>キンコウ</t>
    </rPh>
    <rPh sb="184" eb="185">
      <t>ハカ</t>
    </rPh>
    <rPh sb="187" eb="189">
      <t>リョウキン</t>
    </rPh>
    <rPh sb="190" eb="192">
      <t>ミナオ</t>
    </rPh>
    <rPh sb="194" eb="196">
      <t>ケントウ</t>
    </rPh>
    <rPh sb="209" eb="21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</si>
</sst>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1.83</c:v>
                </c:pt>
                <c:pt idx="1">
                  <c:v>1.07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6321408"/>
        <c:axId val="863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86321408"/>
        <c:axId val="86335872"/>
      </c:lineChart>
      <c:dateAx>
        <c:axId val="86321408"/>
        <c:scaling>
          <c:orientation val="minMax"/>
        </c:scaling>
        <c:delete val="1"/>
        <c:axPos val="b"/>
        <c:numFmt formatCode="ge" sourceLinked="1"/>
        <c:majorTickMark val="none"/>
        <c:minorTickMark val="none"/>
        <c:tickLblPos val="none"/>
        <c:crossAx val="86335872"/>
        <c:crosses val="autoZero"/>
        <c:auto val="1"/>
        <c:lblOffset val="100"/>
        <c:baseTimeUnit val="years"/>
      </c:dateAx>
      <c:valAx>
        <c:axId val="863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70.63</c:v>
                </c:pt>
                <c:pt idx="1">
                  <c:v>67.92</c:v>
                </c:pt>
                <c:pt idx="2">
                  <c:v>65.849999999999994</c:v>
                </c:pt>
                <c:pt idx="3">
                  <c:v>60.4</c:v>
                </c:pt>
                <c:pt idx="4">
                  <c:v>62.11</c:v>
                </c:pt>
              </c:numCache>
            </c:numRef>
          </c:val>
        </c:ser>
        <c:dLbls>
          <c:showLegendKey val="0"/>
          <c:showVal val="0"/>
          <c:showCatName val="0"/>
          <c:showSerName val="0"/>
          <c:showPercent val="0"/>
          <c:showBubbleSize val="0"/>
        </c:dLbls>
        <c:gapWidth val="150"/>
        <c:axId val="87964288"/>
        <c:axId val="880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87964288"/>
        <c:axId val="88003328"/>
      </c:lineChart>
      <c:dateAx>
        <c:axId val="87964288"/>
        <c:scaling>
          <c:orientation val="minMax"/>
        </c:scaling>
        <c:delete val="1"/>
        <c:axPos val="b"/>
        <c:numFmt formatCode="ge" sourceLinked="1"/>
        <c:majorTickMark val="none"/>
        <c:minorTickMark val="none"/>
        <c:tickLblPos val="none"/>
        <c:crossAx val="88003328"/>
        <c:crosses val="autoZero"/>
        <c:auto val="1"/>
        <c:lblOffset val="100"/>
        <c:baseTimeUnit val="years"/>
      </c:dateAx>
      <c:valAx>
        <c:axId val="880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88.9</c:v>
                </c:pt>
                <c:pt idx="1">
                  <c:v>88.9</c:v>
                </c:pt>
                <c:pt idx="2">
                  <c:v>89.24</c:v>
                </c:pt>
                <c:pt idx="3">
                  <c:v>90.46</c:v>
                </c:pt>
                <c:pt idx="4">
                  <c:v>89.99</c:v>
                </c:pt>
              </c:numCache>
            </c:numRef>
          </c:val>
        </c:ser>
        <c:dLbls>
          <c:showLegendKey val="0"/>
          <c:showVal val="0"/>
          <c:showCatName val="0"/>
          <c:showSerName val="0"/>
          <c:showPercent val="0"/>
          <c:showBubbleSize val="0"/>
        </c:dLbls>
        <c:gapWidth val="150"/>
        <c:axId val="89078016"/>
        <c:axId val="890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89078016"/>
        <c:axId val="89084288"/>
      </c:lineChart>
      <c:dateAx>
        <c:axId val="89078016"/>
        <c:scaling>
          <c:orientation val="minMax"/>
        </c:scaling>
        <c:delete val="1"/>
        <c:axPos val="b"/>
        <c:numFmt formatCode="ge" sourceLinked="1"/>
        <c:majorTickMark val="none"/>
        <c:minorTickMark val="none"/>
        <c:tickLblPos val="none"/>
        <c:crossAx val="89084288"/>
        <c:crosses val="autoZero"/>
        <c:auto val="1"/>
        <c:lblOffset val="100"/>
        <c:baseTimeUnit val="years"/>
      </c:dateAx>
      <c:valAx>
        <c:axId val="890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78.58</c:v>
                </c:pt>
                <c:pt idx="1">
                  <c:v>120.97</c:v>
                </c:pt>
                <c:pt idx="2">
                  <c:v>96.24</c:v>
                </c:pt>
                <c:pt idx="3">
                  <c:v>140.22999999999999</c:v>
                </c:pt>
                <c:pt idx="4">
                  <c:v>96.62</c:v>
                </c:pt>
              </c:numCache>
            </c:numRef>
          </c:val>
        </c:ser>
        <c:dLbls>
          <c:showLegendKey val="0"/>
          <c:showVal val="0"/>
          <c:showCatName val="0"/>
          <c:showSerName val="0"/>
          <c:showPercent val="0"/>
          <c:showBubbleSize val="0"/>
        </c:dLbls>
        <c:gapWidth val="150"/>
        <c:axId val="86361984"/>
        <c:axId val="863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86361984"/>
        <c:axId val="86372352"/>
      </c:lineChart>
      <c:dateAx>
        <c:axId val="86361984"/>
        <c:scaling>
          <c:orientation val="minMax"/>
        </c:scaling>
        <c:delete val="1"/>
        <c:axPos val="b"/>
        <c:numFmt formatCode="ge" sourceLinked="1"/>
        <c:majorTickMark val="none"/>
        <c:minorTickMark val="none"/>
        <c:tickLblPos val="none"/>
        <c:crossAx val="86372352"/>
        <c:crosses val="autoZero"/>
        <c:auto val="1"/>
        <c:lblOffset val="100"/>
        <c:baseTimeUnit val="years"/>
      </c:dateAx>
      <c:valAx>
        <c:axId val="863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533632"/>
        <c:axId val="865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533632"/>
        <c:axId val="86535552"/>
      </c:lineChart>
      <c:dateAx>
        <c:axId val="86533632"/>
        <c:scaling>
          <c:orientation val="minMax"/>
        </c:scaling>
        <c:delete val="1"/>
        <c:axPos val="b"/>
        <c:numFmt formatCode="ge" sourceLinked="1"/>
        <c:majorTickMark val="none"/>
        <c:minorTickMark val="none"/>
        <c:tickLblPos val="none"/>
        <c:crossAx val="86535552"/>
        <c:crosses val="autoZero"/>
        <c:auto val="1"/>
        <c:lblOffset val="100"/>
        <c:baseTimeUnit val="years"/>
      </c:dateAx>
      <c:valAx>
        <c:axId val="865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647936"/>
        <c:axId val="8664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647936"/>
        <c:axId val="86649856"/>
      </c:lineChart>
      <c:dateAx>
        <c:axId val="86647936"/>
        <c:scaling>
          <c:orientation val="minMax"/>
        </c:scaling>
        <c:delete val="1"/>
        <c:axPos val="b"/>
        <c:numFmt formatCode="ge" sourceLinked="1"/>
        <c:majorTickMark val="none"/>
        <c:minorTickMark val="none"/>
        <c:tickLblPos val="none"/>
        <c:crossAx val="86649856"/>
        <c:crosses val="autoZero"/>
        <c:auto val="1"/>
        <c:lblOffset val="100"/>
        <c:baseTimeUnit val="years"/>
      </c:dateAx>
      <c:valAx>
        <c:axId val="866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682240"/>
        <c:axId val="866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682240"/>
        <c:axId val="86692608"/>
      </c:lineChart>
      <c:dateAx>
        <c:axId val="86682240"/>
        <c:scaling>
          <c:orientation val="minMax"/>
        </c:scaling>
        <c:delete val="1"/>
        <c:axPos val="b"/>
        <c:numFmt formatCode="ge" sourceLinked="1"/>
        <c:majorTickMark val="none"/>
        <c:minorTickMark val="none"/>
        <c:tickLblPos val="none"/>
        <c:crossAx val="86692608"/>
        <c:crosses val="autoZero"/>
        <c:auto val="1"/>
        <c:lblOffset val="100"/>
        <c:baseTimeUnit val="years"/>
      </c:dateAx>
      <c:valAx>
        <c:axId val="866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83680"/>
        <c:axId val="8778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83680"/>
        <c:axId val="87789952"/>
      </c:lineChart>
      <c:dateAx>
        <c:axId val="87783680"/>
        <c:scaling>
          <c:orientation val="minMax"/>
        </c:scaling>
        <c:delete val="1"/>
        <c:axPos val="b"/>
        <c:numFmt formatCode="ge" sourceLinked="1"/>
        <c:majorTickMark val="none"/>
        <c:minorTickMark val="none"/>
        <c:tickLblPos val="none"/>
        <c:crossAx val="87789952"/>
        <c:crosses val="autoZero"/>
        <c:auto val="1"/>
        <c:lblOffset val="100"/>
        <c:baseTimeUnit val="years"/>
      </c:dateAx>
      <c:valAx>
        <c:axId val="877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883.35</c:v>
                </c:pt>
                <c:pt idx="1">
                  <c:v>861.6</c:v>
                </c:pt>
                <c:pt idx="2">
                  <c:v>777.8</c:v>
                </c:pt>
                <c:pt idx="3">
                  <c:v>631.55999999999995</c:v>
                </c:pt>
                <c:pt idx="4">
                  <c:v>506.02</c:v>
                </c:pt>
              </c:numCache>
            </c:numRef>
          </c:val>
        </c:ser>
        <c:dLbls>
          <c:showLegendKey val="0"/>
          <c:showVal val="0"/>
          <c:showCatName val="0"/>
          <c:showSerName val="0"/>
          <c:showPercent val="0"/>
          <c:showBubbleSize val="0"/>
        </c:dLbls>
        <c:gapWidth val="150"/>
        <c:axId val="87814528"/>
        <c:axId val="878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87814528"/>
        <c:axId val="87816448"/>
      </c:lineChart>
      <c:dateAx>
        <c:axId val="87814528"/>
        <c:scaling>
          <c:orientation val="minMax"/>
        </c:scaling>
        <c:delete val="1"/>
        <c:axPos val="b"/>
        <c:numFmt formatCode="ge" sourceLinked="1"/>
        <c:majorTickMark val="none"/>
        <c:minorTickMark val="none"/>
        <c:tickLblPos val="none"/>
        <c:crossAx val="87816448"/>
        <c:crosses val="autoZero"/>
        <c:auto val="1"/>
        <c:lblOffset val="100"/>
        <c:baseTimeUnit val="years"/>
      </c:dateAx>
      <c:valAx>
        <c:axId val="878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14.86</c:v>
                </c:pt>
                <c:pt idx="1">
                  <c:v>22.95</c:v>
                </c:pt>
                <c:pt idx="2">
                  <c:v>32.92</c:v>
                </c:pt>
                <c:pt idx="3">
                  <c:v>28.45</c:v>
                </c:pt>
                <c:pt idx="4">
                  <c:v>27.48</c:v>
                </c:pt>
              </c:numCache>
            </c:numRef>
          </c:val>
        </c:ser>
        <c:dLbls>
          <c:showLegendKey val="0"/>
          <c:showVal val="0"/>
          <c:showCatName val="0"/>
          <c:showSerName val="0"/>
          <c:showPercent val="0"/>
          <c:showBubbleSize val="0"/>
        </c:dLbls>
        <c:gapWidth val="150"/>
        <c:axId val="87855104"/>
        <c:axId val="878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87855104"/>
        <c:axId val="87857024"/>
      </c:lineChart>
      <c:dateAx>
        <c:axId val="87855104"/>
        <c:scaling>
          <c:orientation val="minMax"/>
        </c:scaling>
        <c:delete val="1"/>
        <c:axPos val="b"/>
        <c:numFmt formatCode="ge" sourceLinked="1"/>
        <c:majorTickMark val="none"/>
        <c:minorTickMark val="none"/>
        <c:tickLblPos val="none"/>
        <c:crossAx val="87857024"/>
        <c:crosses val="autoZero"/>
        <c:auto val="1"/>
        <c:lblOffset val="100"/>
        <c:baseTimeUnit val="years"/>
      </c:dateAx>
      <c:valAx>
        <c:axId val="878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316.57</c:v>
                </c:pt>
                <c:pt idx="1">
                  <c:v>195.85</c:v>
                </c:pt>
                <c:pt idx="2">
                  <c:v>136.06</c:v>
                </c:pt>
                <c:pt idx="3">
                  <c:v>161.91999999999999</c:v>
                </c:pt>
                <c:pt idx="4">
                  <c:v>166.97</c:v>
                </c:pt>
              </c:numCache>
            </c:numRef>
          </c:val>
        </c:ser>
        <c:dLbls>
          <c:showLegendKey val="0"/>
          <c:showVal val="0"/>
          <c:showCatName val="0"/>
          <c:showSerName val="0"/>
          <c:showPercent val="0"/>
          <c:showBubbleSize val="0"/>
        </c:dLbls>
        <c:gapWidth val="150"/>
        <c:axId val="87882752"/>
        <c:axId val="8795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87882752"/>
        <c:axId val="87950464"/>
      </c:lineChart>
      <c:dateAx>
        <c:axId val="87882752"/>
        <c:scaling>
          <c:orientation val="minMax"/>
        </c:scaling>
        <c:delete val="1"/>
        <c:axPos val="b"/>
        <c:numFmt formatCode="ge" sourceLinked="1"/>
        <c:majorTickMark val="none"/>
        <c:minorTickMark val="none"/>
        <c:tickLblPos val="none"/>
        <c:crossAx val="87950464"/>
        <c:crosses val="autoZero"/>
        <c:auto val="1"/>
        <c:lblOffset val="100"/>
        <c:baseTimeUnit val="years"/>
      </c:dateAx>
      <c:valAx>
        <c:axId val="879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8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6" zoomScaleNormal="86"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山梨県　笛吹市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70771</v>
      </c>
      <c r="AJ8" s="74"/>
      <c r="AK8" s="74"/>
      <c r="AL8" s="74"/>
      <c r="AM8" s="74"/>
      <c r="AN8" s="74"/>
      <c r="AO8" s="74"/>
      <c r="AP8" s="75"/>
      <c r="AQ8" s="56">
        <f>データ!R6</f>
        <v>201.92</v>
      </c>
      <c r="AR8" s="56"/>
      <c r="AS8" s="56"/>
      <c r="AT8" s="56"/>
      <c r="AU8" s="56"/>
      <c r="AV8" s="56"/>
      <c r="AW8" s="56"/>
      <c r="AX8" s="56"/>
      <c r="AY8" s="56">
        <f>データ!S6</f>
        <v>350.49</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0.63</v>
      </c>
      <c r="S10" s="56"/>
      <c r="T10" s="56"/>
      <c r="U10" s="56"/>
      <c r="V10" s="56"/>
      <c r="W10" s="56"/>
      <c r="X10" s="56"/>
      <c r="Y10" s="56"/>
      <c r="Z10" s="64">
        <f>データ!P6</f>
        <v>599</v>
      </c>
      <c r="AA10" s="64"/>
      <c r="AB10" s="64"/>
      <c r="AC10" s="64"/>
      <c r="AD10" s="64"/>
      <c r="AE10" s="64"/>
      <c r="AF10" s="64"/>
      <c r="AG10" s="64"/>
      <c r="AH10" s="2"/>
      <c r="AI10" s="64">
        <f>データ!T6</f>
        <v>447</v>
      </c>
      <c r="AJ10" s="64"/>
      <c r="AK10" s="64"/>
      <c r="AL10" s="64"/>
      <c r="AM10" s="64"/>
      <c r="AN10" s="64"/>
      <c r="AO10" s="64"/>
      <c r="AP10" s="64"/>
      <c r="AQ10" s="56">
        <f>データ!U6</f>
        <v>5.0199999999999996</v>
      </c>
      <c r="AR10" s="56"/>
      <c r="AS10" s="56"/>
      <c r="AT10" s="56"/>
      <c r="AU10" s="56"/>
      <c r="AV10" s="56"/>
      <c r="AW10" s="56"/>
      <c r="AX10" s="56"/>
      <c r="AY10" s="56">
        <f>データ!V6</f>
        <v>89.04</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192112</v>
      </c>
      <c r="D6" s="31">
        <f t="shared" si="3"/>
        <v>47</v>
      </c>
      <c r="E6" s="31">
        <f t="shared" si="3"/>
        <v>1</v>
      </c>
      <c r="F6" s="31">
        <f t="shared" si="3"/>
        <v>0</v>
      </c>
      <c r="G6" s="31">
        <f t="shared" si="3"/>
        <v>0</v>
      </c>
      <c r="H6" s="31" t="str">
        <f t="shared" si="3"/>
        <v>山梨県　笛吹市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0.63</v>
      </c>
      <c r="P6" s="32">
        <f t="shared" si="3"/>
        <v>599</v>
      </c>
      <c r="Q6" s="32">
        <f t="shared" si="3"/>
        <v>70771</v>
      </c>
      <c r="R6" s="32">
        <f t="shared" si="3"/>
        <v>201.92</v>
      </c>
      <c r="S6" s="32">
        <f t="shared" si="3"/>
        <v>350.49</v>
      </c>
      <c r="T6" s="32">
        <f t="shared" si="3"/>
        <v>447</v>
      </c>
      <c r="U6" s="32">
        <f t="shared" si="3"/>
        <v>5.0199999999999996</v>
      </c>
      <c r="V6" s="32">
        <f t="shared" si="3"/>
        <v>89.04</v>
      </c>
      <c r="W6" s="33">
        <f>IF(W7="",NA(),W7)</f>
        <v>78.58</v>
      </c>
      <c r="X6" s="33">
        <f t="shared" ref="X6:AF6" si="4">IF(X7="",NA(),X7)</f>
        <v>120.97</v>
      </c>
      <c r="Y6" s="33">
        <f t="shared" si="4"/>
        <v>96.24</v>
      </c>
      <c r="Z6" s="33">
        <f t="shared" si="4"/>
        <v>140.22999999999999</v>
      </c>
      <c r="AA6" s="33">
        <f t="shared" si="4"/>
        <v>96.62</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883.35</v>
      </c>
      <c r="BE6" s="33">
        <f t="shared" ref="BE6:BM6" si="7">IF(BE7="",NA(),BE7)</f>
        <v>861.6</v>
      </c>
      <c r="BF6" s="33">
        <f t="shared" si="7"/>
        <v>777.8</v>
      </c>
      <c r="BG6" s="33">
        <f t="shared" si="7"/>
        <v>631.55999999999995</v>
      </c>
      <c r="BH6" s="33">
        <f t="shared" si="7"/>
        <v>506.02</v>
      </c>
      <c r="BI6" s="33">
        <f t="shared" si="7"/>
        <v>1442.51</v>
      </c>
      <c r="BJ6" s="33">
        <f t="shared" si="7"/>
        <v>1496.15</v>
      </c>
      <c r="BK6" s="33">
        <f t="shared" si="7"/>
        <v>1462.56</v>
      </c>
      <c r="BL6" s="33">
        <f t="shared" si="7"/>
        <v>1486.62</v>
      </c>
      <c r="BM6" s="33">
        <f t="shared" si="7"/>
        <v>1510.14</v>
      </c>
      <c r="BN6" s="32" t="str">
        <f>IF(BN7="","",IF(BN7="-","【-】","【"&amp;SUBSTITUTE(TEXT(BN7,"#,##0.00"),"-","△")&amp;"】"))</f>
        <v>【1,242.90】</v>
      </c>
      <c r="BO6" s="33">
        <f>IF(BO7="",NA(),BO7)</f>
        <v>14.86</v>
      </c>
      <c r="BP6" s="33">
        <f t="shared" ref="BP6:BX6" si="8">IF(BP7="",NA(),BP7)</f>
        <v>22.95</v>
      </c>
      <c r="BQ6" s="33">
        <f t="shared" si="8"/>
        <v>32.92</v>
      </c>
      <c r="BR6" s="33">
        <f t="shared" si="8"/>
        <v>28.45</v>
      </c>
      <c r="BS6" s="33">
        <f t="shared" si="8"/>
        <v>27.48</v>
      </c>
      <c r="BT6" s="33">
        <f t="shared" si="8"/>
        <v>33.299999999999997</v>
      </c>
      <c r="BU6" s="33">
        <f t="shared" si="8"/>
        <v>33.01</v>
      </c>
      <c r="BV6" s="33">
        <f t="shared" si="8"/>
        <v>32.39</v>
      </c>
      <c r="BW6" s="33">
        <f t="shared" si="8"/>
        <v>24.39</v>
      </c>
      <c r="BX6" s="33">
        <f t="shared" si="8"/>
        <v>22.67</v>
      </c>
      <c r="BY6" s="32" t="str">
        <f>IF(BY7="","",IF(BY7="-","【-】","【"&amp;SUBSTITUTE(TEXT(BY7,"#,##0.00"),"-","△")&amp;"】"))</f>
        <v>【33.35】</v>
      </c>
      <c r="BZ6" s="33">
        <f>IF(BZ7="",NA(),BZ7)</f>
        <v>316.57</v>
      </c>
      <c r="CA6" s="33">
        <f t="shared" ref="CA6:CI6" si="9">IF(CA7="",NA(),CA7)</f>
        <v>195.85</v>
      </c>
      <c r="CB6" s="33">
        <f t="shared" si="9"/>
        <v>136.06</v>
      </c>
      <c r="CC6" s="33">
        <f t="shared" si="9"/>
        <v>161.91999999999999</v>
      </c>
      <c r="CD6" s="33">
        <f t="shared" si="9"/>
        <v>166.97</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70.63</v>
      </c>
      <c r="CL6" s="33">
        <f t="shared" ref="CL6:CT6" si="10">IF(CL7="",NA(),CL7)</f>
        <v>67.92</v>
      </c>
      <c r="CM6" s="33">
        <f t="shared" si="10"/>
        <v>65.849999999999994</v>
      </c>
      <c r="CN6" s="33">
        <f t="shared" si="10"/>
        <v>60.4</v>
      </c>
      <c r="CO6" s="33">
        <f t="shared" si="10"/>
        <v>62.11</v>
      </c>
      <c r="CP6" s="33">
        <f t="shared" si="10"/>
        <v>50.66</v>
      </c>
      <c r="CQ6" s="33">
        <f t="shared" si="10"/>
        <v>51.11</v>
      </c>
      <c r="CR6" s="33">
        <f t="shared" si="10"/>
        <v>50.49</v>
      </c>
      <c r="CS6" s="33">
        <f t="shared" si="10"/>
        <v>48.36</v>
      </c>
      <c r="CT6" s="33">
        <f t="shared" si="10"/>
        <v>48.7</v>
      </c>
      <c r="CU6" s="32" t="str">
        <f>IF(CU7="","",IF(CU7="-","【-】","【"&amp;SUBSTITUTE(TEXT(CU7,"#,##0.00"),"-","△")&amp;"】"))</f>
        <v>【57.58】</v>
      </c>
      <c r="CV6" s="33">
        <f>IF(CV7="",NA(),CV7)</f>
        <v>88.9</v>
      </c>
      <c r="CW6" s="33">
        <f t="shared" ref="CW6:DE6" si="11">IF(CW7="",NA(),CW7)</f>
        <v>88.9</v>
      </c>
      <c r="CX6" s="33">
        <f t="shared" si="11"/>
        <v>89.24</v>
      </c>
      <c r="CY6" s="33">
        <f t="shared" si="11"/>
        <v>90.46</v>
      </c>
      <c r="CZ6" s="33">
        <f t="shared" si="11"/>
        <v>89.99</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1.83</v>
      </c>
      <c r="ED6" s="33">
        <f t="shared" ref="ED6:EL6" si="14">IF(ED7="",NA(),ED7)</f>
        <v>1.07</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192112</v>
      </c>
      <c r="D7" s="35">
        <v>47</v>
      </c>
      <c r="E7" s="35">
        <v>1</v>
      </c>
      <c r="F7" s="35">
        <v>0</v>
      </c>
      <c r="G7" s="35">
        <v>0</v>
      </c>
      <c r="H7" s="35" t="s">
        <v>93</v>
      </c>
      <c r="I7" s="35" t="s">
        <v>94</v>
      </c>
      <c r="J7" s="35" t="s">
        <v>95</v>
      </c>
      <c r="K7" s="35" t="s">
        <v>96</v>
      </c>
      <c r="L7" s="35" t="s">
        <v>97</v>
      </c>
      <c r="M7" s="36" t="s">
        <v>98</v>
      </c>
      <c r="N7" s="36" t="s">
        <v>99</v>
      </c>
      <c r="O7" s="36">
        <v>0.63</v>
      </c>
      <c r="P7" s="36">
        <v>599</v>
      </c>
      <c r="Q7" s="36">
        <v>70771</v>
      </c>
      <c r="R7" s="36">
        <v>201.92</v>
      </c>
      <c r="S7" s="36">
        <v>350.49</v>
      </c>
      <c r="T7" s="36">
        <v>447</v>
      </c>
      <c r="U7" s="36">
        <v>5.0199999999999996</v>
      </c>
      <c r="V7" s="36">
        <v>89.04</v>
      </c>
      <c r="W7" s="36">
        <v>78.58</v>
      </c>
      <c r="X7" s="36">
        <v>120.97</v>
      </c>
      <c r="Y7" s="36">
        <v>96.24</v>
      </c>
      <c r="Z7" s="36">
        <v>140.22999999999999</v>
      </c>
      <c r="AA7" s="36">
        <v>96.62</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883.35</v>
      </c>
      <c r="BE7" s="36">
        <v>861.6</v>
      </c>
      <c r="BF7" s="36">
        <v>777.8</v>
      </c>
      <c r="BG7" s="36">
        <v>631.55999999999995</v>
      </c>
      <c r="BH7" s="36">
        <v>506.02</v>
      </c>
      <c r="BI7" s="36">
        <v>1442.51</v>
      </c>
      <c r="BJ7" s="36">
        <v>1496.15</v>
      </c>
      <c r="BK7" s="36">
        <v>1462.56</v>
      </c>
      <c r="BL7" s="36">
        <v>1486.62</v>
      </c>
      <c r="BM7" s="36">
        <v>1510.14</v>
      </c>
      <c r="BN7" s="36">
        <v>1242.9000000000001</v>
      </c>
      <c r="BO7" s="36">
        <v>14.86</v>
      </c>
      <c r="BP7" s="36">
        <v>22.95</v>
      </c>
      <c r="BQ7" s="36">
        <v>32.92</v>
      </c>
      <c r="BR7" s="36">
        <v>28.45</v>
      </c>
      <c r="BS7" s="36">
        <v>27.48</v>
      </c>
      <c r="BT7" s="36">
        <v>33.299999999999997</v>
      </c>
      <c r="BU7" s="36">
        <v>33.01</v>
      </c>
      <c r="BV7" s="36">
        <v>32.39</v>
      </c>
      <c r="BW7" s="36">
        <v>24.39</v>
      </c>
      <c r="BX7" s="36">
        <v>22.67</v>
      </c>
      <c r="BY7" s="36">
        <v>33.35</v>
      </c>
      <c r="BZ7" s="36">
        <v>316.57</v>
      </c>
      <c r="CA7" s="36">
        <v>195.85</v>
      </c>
      <c r="CB7" s="36">
        <v>136.06</v>
      </c>
      <c r="CC7" s="36">
        <v>161.91999999999999</v>
      </c>
      <c r="CD7" s="36">
        <v>166.97</v>
      </c>
      <c r="CE7" s="36">
        <v>526.57000000000005</v>
      </c>
      <c r="CF7" s="36">
        <v>523.08000000000004</v>
      </c>
      <c r="CG7" s="36">
        <v>530.83000000000004</v>
      </c>
      <c r="CH7" s="36">
        <v>734.18</v>
      </c>
      <c r="CI7" s="36">
        <v>789.62</v>
      </c>
      <c r="CJ7" s="36">
        <v>524.69000000000005</v>
      </c>
      <c r="CK7" s="36">
        <v>70.63</v>
      </c>
      <c r="CL7" s="36">
        <v>67.92</v>
      </c>
      <c r="CM7" s="36">
        <v>65.849999999999994</v>
      </c>
      <c r="CN7" s="36">
        <v>60.4</v>
      </c>
      <c r="CO7" s="36">
        <v>62.11</v>
      </c>
      <c r="CP7" s="36">
        <v>50.66</v>
      </c>
      <c r="CQ7" s="36">
        <v>51.11</v>
      </c>
      <c r="CR7" s="36">
        <v>50.49</v>
      </c>
      <c r="CS7" s="36">
        <v>48.36</v>
      </c>
      <c r="CT7" s="36">
        <v>48.7</v>
      </c>
      <c r="CU7" s="36">
        <v>57.58</v>
      </c>
      <c r="CV7" s="36">
        <v>88.9</v>
      </c>
      <c r="CW7" s="36">
        <v>88.9</v>
      </c>
      <c r="CX7" s="36">
        <v>89.24</v>
      </c>
      <c r="CY7" s="36">
        <v>90.46</v>
      </c>
      <c r="CZ7" s="36">
        <v>89.99</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1.83</v>
      </c>
      <c r="ED7" s="36">
        <v>1.07</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satoh-mn</cp:lastModifiedBy>
  <cp:lastPrinted>2017-02-15T06:05:06Z</cp:lastPrinted>
  <dcterms:created xsi:type="dcterms:W3CDTF">2016-12-02T02:17:53Z</dcterms:created>
  <dcterms:modified xsi:type="dcterms:W3CDTF">2017-02-15T06:05:24Z</dcterms:modified>
  <cp:category/>
</cp:coreProperties>
</file>