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0" yWindow="0" windowWidth="20730" windowHeight="11760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AD10" i="4" s="1"/>
  <c r="P6" i="5"/>
  <c r="W10" i="4" s="1"/>
  <c r="O6" i="5"/>
  <c r="P10" i="4" s="1"/>
  <c r="N6" i="5"/>
  <c r="I10" i="4" s="1"/>
  <c r="M6" i="5"/>
  <c r="B10" i="4" s="1"/>
  <c r="L6" i="5"/>
  <c r="K6" i="5"/>
  <c r="P8" i="4" s="1"/>
  <c r="J6" i="5"/>
  <c r="I8" i="4" s="1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L8" i="4"/>
  <c r="W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<sst xmlns="http://schemas.openxmlformats.org/spreadsheetml/2006/main" count="221" uniqueCount="111">
  <si>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</si>
  <si>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</si>
  <si>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</si>
  <si>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</si>
  <si>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</si>
  <si>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</si>
  <si>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</si>
  <si>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</si>
  <si>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</si>
  <si>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</si>
  <si>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</si>
  <si>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</si>
  <si>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</si>
  <si>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</si>
  <si>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</si>
  <si>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</si>
  <si>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</si>
  <si>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</si>
  <si>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</si>
  <si>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</si>
  <si>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</si>
  <si>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</si>
  <si>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</si>
  <si>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</si>
  <si>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</si>
  <si>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</si>
  <si>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</si>
  <si>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</si>
  <si>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</si>
  <si>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</si>
  <si>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</si>
  <si>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</si>
  <si>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</si>
  <si>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</si>
  <si>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</si>
  <si>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</si>
  <si>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</si>
  <si>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</si>
  <si>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</si>
  <si>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</si>
  <si>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</si>
  <si>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</si>
  <si>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</si>
  <si>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</si>
  <si>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</si>
  <si>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</si>
  <si>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</si>
  <si>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</si>
  <si>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</si>
  <si>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</si>
  <si>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</si>
  <si>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</si>
  <si>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</si>
  <si>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</si>
  <si>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</si>
  <si>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</si>
  <si>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</si>
  <si>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</si>
  <si>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</si>
  <si>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</si>
  <si>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</si>
  <si>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</si>
  <si>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</si>
  <si>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</si>
  <si>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</si>
  <si>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</si>
  <si>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</si>
  <si>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</si>
  <si>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</si>
  <si>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</si>
  <si>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</si>
  <si>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</si>
  <si>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</si>
  <si>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</si>
  <si>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</si>
  <si>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</si>
  <si>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</si>
  <si>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</si>
  <si>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</si>
  <si>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</si>
  <si>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</si>
  <si>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</si>
  <si>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</si>
  <si>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</si>
  <si>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</si>
  <si>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</si>
  <si>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</si>
  <si>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</si>
  <si>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</si>
  <si>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</si>
  <si>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</si>
  <si>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</si>
  <si>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</si>
  <si>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</si>
  <si>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</si>
  <si>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</si>
  <si>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山梨県　北杜市</t>
  </si>
  <si>
    <t>法非適用</t>
  </si>
  <si>
    <t>下水道事業</t>
  </si>
  <si>
    <t>農業集落排水</t>
  </si>
  <si>
    <t>F2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</si>
  <si>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</si>
  <si>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</si>
  <si>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</si>
  <si>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</si>
  <si>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</si>
  <si>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</si>
  <si>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</si>
  <si>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・現状分析の結果を見ると、本市の農業集落排水事業は、事業規模に対し収入が見合っていないこと、また、排水需要に対しても過大な施設を保有しており、経営状況は良好ではない。
・人口減少と観光客の減少により処理場の稼働率（施設利用率）に余裕がある施設も見受けられ、また、不明水による有収水率の低下も見られることから、今後不明水調査を実施するとともに、平成４０年度を目標に、処理場施設等を効率よく経営するため、３９の処理場施設を２４施設に統合し、下水道事業計画区域の見直しを行っていく。
・また、水洗化率の向上及び適正な収入の確保に向けた取組が必要であり、今後、これらの課題に取り組むために、法適用への移行を目指していく。
</t>
    <rPh sb="1" eb="3">
      <t>ゲンジョウ</t>
    </rPh>
    <rPh sb="3" eb="5">
      <t>ブンセキ</t>
    </rPh>
    <rPh sb="6" eb="8">
      <t>ケッカ</t>
    </rPh>
    <rPh sb="9" eb="10">
      <t>ミ</t>
    </rPh>
    <rPh sb="13" eb="14">
      <t>ホン</t>
    </rPh>
    <rPh sb="14" eb="15">
      <t>シ</t>
    </rPh>
    <rPh sb="16" eb="18">
      <t>ノウギョウ</t>
    </rPh>
    <rPh sb="18" eb="20">
      <t>シュウラク</t>
    </rPh>
    <rPh sb="20" eb="22">
      <t>ハイスイ</t>
    </rPh>
    <rPh sb="22" eb="24">
      <t>ジギョウ</t>
    </rPh>
    <rPh sb="26" eb="28">
      <t>ジギョウ</t>
    </rPh>
    <rPh sb="28" eb="30">
      <t>キボ</t>
    </rPh>
    <rPh sb="31" eb="32">
      <t>タイ</t>
    </rPh>
    <rPh sb="33" eb="35">
      <t>シュウニュウ</t>
    </rPh>
    <rPh sb="36" eb="38">
      <t>ミア</t>
    </rPh>
    <rPh sb="49" eb="51">
      <t>ハイスイ</t>
    </rPh>
    <rPh sb="51" eb="53">
      <t>ジュヨウ</t>
    </rPh>
    <rPh sb="54" eb="55">
      <t>タイ</t>
    </rPh>
    <rPh sb="58" eb="60">
      <t>カダイ</t>
    </rPh>
    <rPh sb="61" eb="63">
      <t>シセツ</t>
    </rPh>
    <rPh sb="64" eb="66">
      <t>ホユウ</t>
    </rPh>
    <rPh sb="71" eb="73">
      <t>ケイエイ</t>
    </rPh>
    <rPh sb="73" eb="75">
      <t>ジョウキョウ</t>
    </rPh>
    <rPh sb="76" eb="78">
      <t>リョウコウ</t>
    </rPh>
    <rPh sb="108" eb="110">
      <t>シセツ</t>
    </rPh>
    <rPh sb="110" eb="113">
      <t>リヨウリツ</t>
    </rPh>
    <rPh sb="120" eb="122">
      <t>シセツ</t>
    </rPh>
    <rPh sb="123" eb="125">
      <t>ミウ</t>
    </rPh>
    <rPh sb="132" eb="134">
      <t>フメイ</t>
    </rPh>
    <rPh sb="134" eb="135">
      <t>スイ</t>
    </rPh>
    <rPh sb="140" eb="141">
      <t>スイ</t>
    </rPh>
    <rPh sb="141" eb="142">
      <t>リツ</t>
    </rPh>
    <rPh sb="143" eb="145">
      <t>テイカ</t>
    </rPh>
    <rPh sb="146" eb="147">
      <t>ミ</t>
    </rPh>
    <rPh sb="155" eb="157">
      <t>コンゴ</t>
    </rPh>
    <rPh sb="157" eb="159">
      <t>フメイ</t>
    </rPh>
    <rPh sb="159" eb="160">
      <t>スイ</t>
    </rPh>
    <rPh sb="160" eb="162">
      <t>チョウサ</t>
    </rPh>
    <rPh sb="163" eb="165">
      <t>ジッシ</t>
    </rPh>
    <rPh sb="172" eb="174">
      <t>ヘイセイ</t>
    </rPh>
    <rPh sb="176" eb="178">
      <t>ネンド</t>
    </rPh>
    <rPh sb="179" eb="181">
      <t>モクヒョウ</t>
    </rPh>
    <rPh sb="183" eb="186">
      <t>ショリジョウ</t>
    </rPh>
    <rPh sb="186" eb="188">
      <t>シセツ</t>
    </rPh>
    <rPh sb="188" eb="189">
      <t>トウ</t>
    </rPh>
    <rPh sb="190" eb="192">
      <t>コウリツ</t>
    </rPh>
    <rPh sb="194" eb="196">
      <t>ケイエイ</t>
    </rPh>
    <rPh sb="204" eb="207">
      <t>ショリジョウ</t>
    </rPh>
    <rPh sb="207" eb="209">
      <t>シセツ</t>
    </rPh>
    <rPh sb="212" eb="214">
      <t>シセツ</t>
    </rPh>
    <rPh sb="215" eb="217">
      <t>トウゴウ</t>
    </rPh>
    <rPh sb="219" eb="222">
      <t>ゲスイドウ</t>
    </rPh>
    <rPh sb="245" eb="248">
      <t>スイセンカ</t>
    </rPh>
    <rPh sb="248" eb="249">
      <t>リツ</t>
    </rPh>
    <rPh sb="250" eb="252">
      <t>コウジョウ</t>
    </rPh>
    <rPh sb="252" eb="253">
      <t>オヨ</t>
    </rPh>
    <rPh sb="254" eb="256">
      <t>テキセイ</t>
    </rPh>
    <rPh sb="257" eb="259">
      <t>シュウニュウ</t>
    </rPh>
    <rPh sb="260" eb="262">
      <t>カクホ</t>
    </rPh>
    <rPh sb="263" eb="264">
      <t>ム</t>
    </rPh>
    <rPh sb="266" eb="268">
      <t>トリクミ</t>
    </rPh>
    <rPh sb="269" eb="271">
      <t>ヒツヨウ</t>
    </rPh>
    <rPh sb="275" eb="277">
      <t>コンゴ</t>
    </rPh>
    <rPh sb="282" eb="284">
      <t>カダイ</t>
    </rPh>
    <rPh sb="285" eb="286">
      <t>ト</t>
    </rPh>
    <rPh sb="287" eb="288">
      <t>ク</t>
    </rPh>
    <rPh sb="293" eb="294">
      <t>ホウ</t>
    </rPh>
    <rPh sb="294" eb="296">
      <t>テキヨウ</t>
    </rPh>
    <rPh sb="298" eb="300">
      <t>イコウ</t>
    </rPh>
    <rPh sb="301" eb="303">
      <t>メザ</t>
    </rPh>
    <phoneticPr fontId="4"/>
  </si>
  <si>
    <t>・今後、統合する処理場を優先に機械電気設備等の長寿命化を図り、施設の耐用年数の延伸に取り組む必要がある。</t>
    <rPh sb="1" eb="3">
      <t>コンゴ</t>
    </rPh>
    <rPh sb="4" eb="6">
      <t>トウゴウ</t>
    </rPh>
    <rPh sb="8" eb="11">
      <t>ショリジョウ</t>
    </rPh>
    <rPh sb="12" eb="14">
      <t>ユウセン</t>
    </rPh>
    <rPh sb="15" eb="17">
      <t>キカイ</t>
    </rPh>
    <rPh sb="17" eb="19">
      <t>デンキ</t>
    </rPh>
    <rPh sb="19" eb="21">
      <t>セツビ</t>
    </rPh>
    <rPh sb="21" eb="22">
      <t>トウ</t>
    </rPh>
    <rPh sb="23" eb="24">
      <t>チョウ</t>
    </rPh>
    <rPh sb="24" eb="26">
      <t>ジュミョウ</t>
    </rPh>
    <rPh sb="26" eb="27">
      <t>カ</t>
    </rPh>
    <rPh sb="28" eb="29">
      <t>ハカ</t>
    </rPh>
    <rPh sb="31" eb="33">
      <t>シセツ</t>
    </rPh>
    <rPh sb="34" eb="36">
      <t>タイヨウ</t>
    </rPh>
    <rPh sb="36" eb="38">
      <t>ネンスウ</t>
    </rPh>
    <rPh sb="39" eb="41">
      <t>エンシン</t>
    </rPh>
    <rPh sb="42" eb="43">
      <t>ト</t>
    </rPh>
    <rPh sb="44" eb="45">
      <t>ク</t>
    </rPh>
    <rPh sb="46" eb="48">
      <t>ヒツヨウ</t>
    </rPh>
    <phoneticPr fontId="4"/>
  </si>
  <si>
    <t xml:space="preserve">・農業集落排水事業において、収益的収支比率は60％前後で推移しており、低い水準にある。併せて経費回収率も低い水準にあり、使用料以外の収入に強く依存していることが分かる。
・施設利用率も、平均値及び全国平均を下回っており、排水需要に対して過大な施設を保有していることが分かる。
・汚水処理原価は平均を上回っており、経費回収率は平均を下回っている状況であることから、処理場の維持管理費に対し、収益が見込めていないため、引き続き経営の健全化に向けた取組を行う必要がある。
</t>
    <rPh sb="7" eb="9">
      <t>ジギョウ</t>
    </rPh>
    <rPh sb="14" eb="17">
      <t>シュウエキテキ</t>
    </rPh>
    <rPh sb="17" eb="19">
      <t>シュウシ</t>
    </rPh>
    <rPh sb="19" eb="21">
      <t>ヒリツ</t>
    </rPh>
    <rPh sb="25" eb="27">
      <t>ゼンゴ</t>
    </rPh>
    <rPh sb="28" eb="30">
      <t>スイイ</t>
    </rPh>
    <rPh sb="35" eb="36">
      <t>ヒク</t>
    </rPh>
    <rPh sb="37" eb="39">
      <t>スイジュン</t>
    </rPh>
    <rPh sb="43" eb="44">
      <t>アワ</t>
    </rPh>
    <rPh sb="46" eb="48">
      <t>ケイヒ</t>
    </rPh>
    <rPh sb="48" eb="50">
      <t>カイシュウ</t>
    </rPh>
    <rPh sb="50" eb="51">
      <t>リツ</t>
    </rPh>
    <rPh sb="52" eb="53">
      <t>ヒク</t>
    </rPh>
    <rPh sb="54" eb="56">
      <t>スイジュン</t>
    </rPh>
    <rPh sb="60" eb="62">
      <t>シヨウ</t>
    </rPh>
    <rPh sb="62" eb="63">
      <t>リョウ</t>
    </rPh>
    <rPh sb="63" eb="65">
      <t>イガイ</t>
    </rPh>
    <rPh sb="66" eb="68">
      <t>シュウニュウ</t>
    </rPh>
    <rPh sb="69" eb="70">
      <t>ツヨ</t>
    </rPh>
    <rPh sb="71" eb="73">
      <t>イゾン</t>
    </rPh>
    <rPh sb="80" eb="81">
      <t>ワ</t>
    </rPh>
    <rPh sb="87" eb="89">
      <t>シセツ</t>
    </rPh>
    <rPh sb="89" eb="92">
      <t>リヨウリツ</t>
    </rPh>
    <rPh sb="94" eb="97">
      <t>ヘイキンチ</t>
    </rPh>
    <rPh sb="97" eb="98">
      <t>オヨ</t>
    </rPh>
    <rPh sb="99" eb="101">
      <t>ゼンコク</t>
    </rPh>
    <rPh sb="101" eb="103">
      <t>ヘイキン</t>
    </rPh>
    <rPh sb="104" eb="106">
      <t>シタマワ</t>
    </rPh>
    <rPh sb="111" eb="113">
      <t>ハイスイ</t>
    </rPh>
    <rPh sb="113" eb="115">
      <t>ジュヨウ</t>
    </rPh>
    <rPh sb="116" eb="117">
      <t>タイ</t>
    </rPh>
    <rPh sb="119" eb="121">
      <t>カダイ</t>
    </rPh>
    <rPh sb="122" eb="124">
      <t>シセツ</t>
    </rPh>
    <rPh sb="125" eb="127">
      <t>ホユウ</t>
    </rPh>
    <rPh sb="134" eb="135">
      <t>ワ</t>
    </rPh>
    <rPh sb="141" eb="143">
      <t>オスイ</t>
    </rPh>
    <rPh sb="143" eb="145">
      <t>ショリ</t>
    </rPh>
    <rPh sb="145" eb="147">
      <t>ゲンカ</t>
    </rPh>
    <rPh sb="148" eb="150">
      <t>ヘイキン</t>
    </rPh>
    <rPh sb="151" eb="153">
      <t>ウワマワ</t>
    </rPh>
    <rPh sb="158" eb="160">
      <t>ケイヒ</t>
    </rPh>
    <rPh sb="160" eb="162">
      <t>カイシュウ</t>
    </rPh>
    <rPh sb="162" eb="163">
      <t>リツ</t>
    </rPh>
    <rPh sb="164" eb="166">
      <t>ヘイキン</t>
    </rPh>
    <rPh sb="167" eb="169">
      <t>シタマワ</t>
    </rPh>
    <rPh sb="173" eb="175">
      <t>ジョウキョウ</t>
    </rPh>
    <rPh sb="183" eb="186">
      <t>ショリジョウ</t>
    </rPh>
    <rPh sb="187" eb="189">
      <t>イジ</t>
    </rPh>
    <rPh sb="189" eb="191">
      <t>カンリ</t>
    </rPh>
    <rPh sb="191" eb="192">
      <t>ヒ</t>
    </rPh>
    <rPh sb="193" eb="194">
      <t>タイ</t>
    </rPh>
    <rPh sb="196" eb="198">
      <t>シュウエキ</t>
    </rPh>
    <rPh sb="199" eb="201">
      <t>ミコ</t>
    </rPh>
    <rPh sb="209" eb="210">
      <t>ヒ</t>
    </rPh>
    <rPh sb="211" eb="212">
      <t>ツヅ</t>
    </rPh>
    <rPh sb="213" eb="215">
      <t>ケイエイ</t>
    </rPh>
    <rPh sb="216" eb="219">
      <t>ケンゼンカ</t>
    </rPh>
    <rPh sb="220" eb="221">
      <t>ム</t>
    </rPh>
    <rPh sb="223" eb="225">
      <t>トリクミ</t>
    </rPh>
    <rPh sb="226" eb="227">
      <t>オコナ</t>
    </rPh>
    <rPh sb="228" eb="230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</si>
</sst>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7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8" fillId="0" borderId="6" xfId="0" applyFont="1" applyBorder="1" applyAlignment="1" applyProtection="1">
      <alignment horizontal="left" vertical="top" wrapText="1"/>
      <protection locked="0"/>
    </xf>
    <xf numFmtId="0" fontId="18" fillId="0" borderId="0" xfId="0" applyFont="1" applyBorder="1" applyAlignment="1" applyProtection="1">
      <alignment horizontal="left" vertical="top" wrapText="1"/>
      <protection locked="0"/>
    </xf>
    <xf numFmtId="0" fontId="18" fillId="0" borderId="7" xfId="0" applyFont="1" applyBorder="1" applyAlignment="1" applyProtection="1">
      <alignment horizontal="left" vertical="top" wrapText="1"/>
      <protection locked="0"/>
    </xf>
    <xf numFmtId="0" fontId="18" fillId="0" borderId="8" xfId="0" applyFont="1" applyBorder="1" applyAlignment="1" applyProtection="1">
      <alignment horizontal="left" vertical="top" wrapText="1"/>
      <protection locked="0"/>
    </xf>
    <xf numFmtId="0" fontId="18" fillId="0" borderId="1" xfId="0" applyFont="1" applyBorder="1" applyAlignment="1" applyProtection="1">
      <alignment horizontal="left" vertical="top" wrapText="1"/>
      <protection locked="0"/>
    </xf>
    <xf numFmtId="0" fontId="18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318848"/>
        <c:axId val="82320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0.03</c:v>
                </c:pt>
                <c:pt idx="1">
                  <c:v>0.04</c:v>
                </c:pt>
                <c:pt idx="2">
                  <c:v>0.03</c:v>
                </c:pt>
                <c:pt idx="3">
                  <c:v>0.02</c:v>
                </c:pt>
                <c:pt idx="4">
                  <c:v>0.01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318848"/>
        <c:axId val="82320768"/>
      </c:lineChart>
      <c:dateAx>
        <c:axId val="82318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2320768"/>
        <c:crosses val="autoZero"/>
        <c:auto val="1"/>
        <c:lblOffset val="100"/>
        <c:baseTimeUnit val="years"/>
      </c:dateAx>
      <c:valAx>
        <c:axId val="82320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2318848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47.13</c:v>
                </c:pt>
                <c:pt idx="1">
                  <c:v>45.57</c:v>
                </c:pt>
                <c:pt idx="2">
                  <c:v>46.58</c:v>
                </c:pt>
                <c:pt idx="3">
                  <c:v>46.58</c:v>
                </c:pt>
                <c:pt idx="4">
                  <c:v>46.58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908032"/>
        <c:axId val="98918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55.2</c:v>
                </c:pt>
                <c:pt idx="1">
                  <c:v>54.74</c:v>
                </c:pt>
                <c:pt idx="2">
                  <c:v>53.78</c:v>
                </c:pt>
                <c:pt idx="3">
                  <c:v>53.24</c:v>
                </c:pt>
                <c:pt idx="4">
                  <c:v>52.31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08032"/>
        <c:axId val="98918400"/>
      </c:lineChart>
      <c:dateAx>
        <c:axId val="98908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918400"/>
        <c:crosses val="autoZero"/>
        <c:auto val="1"/>
        <c:lblOffset val="100"/>
        <c:baseTimeUnit val="years"/>
      </c:dateAx>
      <c:valAx>
        <c:axId val="98918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8908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78.19</c:v>
                </c:pt>
                <c:pt idx="1">
                  <c:v>78.489999999999995</c:v>
                </c:pt>
                <c:pt idx="2">
                  <c:v>79.02</c:v>
                </c:pt>
                <c:pt idx="3">
                  <c:v>78.86</c:v>
                </c:pt>
                <c:pt idx="4">
                  <c:v>78.819999999999993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956800"/>
        <c:axId val="98958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83.73</c:v>
                </c:pt>
                <c:pt idx="1">
                  <c:v>83.88</c:v>
                </c:pt>
                <c:pt idx="2">
                  <c:v>84.06</c:v>
                </c:pt>
                <c:pt idx="3">
                  <c:v>84.07</c:v>
                </c:pt>
                <c:pt idx="4">
                  <c:v>84.32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56800"/>
        <c:axId val="98958720"/>
      </c:lineChart>
      <c:dateAx>
        <c:axId val="98956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958720"/>
        <c:crosses val="autoZero"/>
        <c:auto val="1"/>
        <c:lblOffset val="100"/>
        <c:baseTimeUnit val="years"/>
      </c:dateAx>
      <c:valAx>
        <c:axId val="98958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89568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62.42</c:v>
                </c:pt>
                <c:pt idx="1">
                  <c:v>59.35</c:v>
                </c:pt>
                <c:pt idx="2">
                  <c:v>58.09</c:v>
                </c:pt>
                <c:pt idx="3">
                  <c:v>60.13</c:v>
                </c:pt>
                <c:pt idx="4">
                  <c:v>59.56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355328"/>
        <c:axId val="82357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355328"/>
        <c:axId val="82357248"/>
      </c:lineChart>
      <c:dateAx>
        <c:axId val="82355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2357248"/>
        <c:crosses val="autoZero"/>
        <c:auto val="1"/>
        <c:lblOffset val="100"/>
        <c:baseTimeUnit val="years"/>
      </c:dateAx>
      <c:valAx>
        <c:axId val="82357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23553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531072"/>
        <c:axId val="82532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31072"/>
        <c:axId val="82532992"/>
      </c:lineChart>
      <c:dateAx>
        <c:axId val="82531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2532992"/>
        <c:crosses val="autoZero"/>
        <c:auto val="1"/>
        <c:lblOffset val="100"/>
        <c:baseTimeUnit val="years"/>
      </c:dateAx>
      <c:valAx>
        <c:axId val="82532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2531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348800"/>
        <c:axId val="92350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48800"/>
        <c:axId val="92350720"/>
      </c:lineChart>
      <c:dateAx>
        <c:axId val="92348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350720"/>
        <c:crosses val="autoZero"/>
        <c:auto val="1"/>
        <c:lblOffset val="100"/>
        <c:baseTimeUnit val="years"/>
      </c:dateAx>
      <c:valAx>
        <c:axId val="92350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3488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381568"/>
        <c:axId val="92383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81568"/>
        <c:axId val="92383488"/>
      </c:lineChart>
      <c:dateAx>
        <c:axId val="92381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383488"/>
        <c:crosses val="autoZero"/>
        <c:auto val="1"/>
        <c:lblOffset val="100"/>
        <c:baseTimeUnit val="years"/>
      </c:dateAx>
      <c:valAx>
        <c:axId val="92383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3815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419968"/>
        <c:axId val="92422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19968"/>
        <c:axId val="92422144"/>
      </c:lineChart>
      <c:dateAx>
        <c:axId val="92419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422144"/>
        <c:crosses val="autoZero"/>
        <c:auto val="1"/>
        <c:lblOffset val="100"/>
        <c:baseTimeUnit val="years"/>
      </c:dateAx>
      <c:valAx>
        <c:axId val="92422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4199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1277.4000000000001</c:v>
                </c:pt>
                <c:pt idx="1">
                  <c:v>1538.24</c:v>
                </c:pt>
                <c:pt idx="2">
                  <c:v>1521.65</c:v>
                </c:pt>
                <c:pt idx="3">
                  <c:v>1437.41</c:v>
                </c:pt>
                <c:pt idx="4">
                  <c:v>1427.84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433792"/>
        <c:axId val="92460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1239.2</c:v>
                </c:pt>
                <c:pt idx="1">
                  <c:v>1197.82</c:v>
                </c:pt>
                <c:pt idx="2">
                  <c:v>1126.77</c:v>
                </c:pt>
                <c:pt idx="3">
                  <c:v>1044.8</c:v>
                </c:pt>
                <c:pt idx="4">
                  <c:v>1081.8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33792"/>
        <c:axId val="92460544"/>
      </c:lineChart>
      <c:dateAx>
        <c:axId val="92433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460544"/>
        <c:crosses val="autoZero"/>
        <c:auto val="1"/>
        <c:lblOffset val="100"/>
        <c:baseTimeUnit val="years"/>
      </c:dateAx>
      <c:valAx>
        <c:axId val="92460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433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43.78</c:v>
                </c:pt>
                <c:pt idx="1">
                  <c:v>40.25</c:v>
                </c:pt>
                <c:pt idx="2">
                  <c:v>38.270000000000003</c:v>
                </c:pt>
                <c:pt idx="3">
                  <c:v>37.71</c:v>
                </c:pt>
                <c:pt idx="4">
                  <c:v>39.119999999999997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498944"/>
        <c:axId val="92501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51.56</c:v>
                </c:pt>
                <c:pt idx="1">
                  <c:v>51.03</c:v>
                </c:pt>
                <c:pt idx="2">
                  <c:v>50.9</c:v>
                </c:pt>
                <c:pt idx="3">
                  <c:v>50.82</c:v>
                </c:pt>
                <c:pt idx="4">
                  <c:v>52.19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98944"/>
        <c:axId val="92501120"/>
      </c:lineChart>
      <c:dateAx>
        <c:axId val="92498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501120"/>
        <c:crosses val="autoZero"/>
        <c:auto val="1"/>
        <c:lblOffset val="100"/>
        <c:baseTimeUnit val="years"/>
      </c:dateAx>
      <c:valAx>
        <c:axId val="92501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498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320.32</c:v>
                </c:pt>
                <c:pt idx="1">
                  <c:v>334.11</c:v>
                </c:pt>
                <c:pt idx="2">
                  <c:v>357</c:v>
                </c:pt>
                <c:pt idx="3">
                  <c:v>374.87</c:v>
                </c:pt>
                <c:pt idx="4">
                  <c:v>367.6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522752"/>
        <c:axId val="92529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283.26</c:v>
                </c:pt>
                <c:pt idx="1">
                  <c:v>289.60000000000002</c:v>
                </c:pt>
                <c:pt idx="2">
                  <c:v>293.27</c:v>
                </c:pt>
                <c:pt idx="3">
                  <c:v>300.52</c:v>
                </c:pt>
                <c:pt idx="4">
                  <c:v>296.14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2752"/>
        <c:axId val="92529024"/>
      </c:lineChart>
      <c:dateAx>
        <c:axId val="92522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529024"/>
        <c:crosses val="autoZero"/>
        <c:auto val="1"/>
        <c:lblOffset val="100"/>
        <c:baseTimeUnit val="years"/>
      </c:dateAx>
      <c:valAx>
        <c:axId val="92529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522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【1,015.77】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【84.50】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【289.81】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M4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 x14ac:dyDescent="0.15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 x14ac:dyDescent="0.15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1" t="str">
        <f>データ!H6</f>
        <v>山梨県　北杜市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農業集落排水</v>
      </c>
      <c r="Q8" s="46"/>
      <c r="R8" s="46"/>
      <c r="S8" s="46"/>
      <c r="T8" s="46"/>
      <c r="U8" s="46"/>
      <c r="V8" s="46"/>
      <c r="W8" s="46" t="str">
        <f>データ!L6</f>
        <v>F2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48065</v>
      </c>
      <c r="AM8" s="47"/>
      <c r="AN8" s="47"/>
      <c r="AO8" s="47"/>
      <c r="AP8" s="47"/>
      <c r="AQ8" s="47"/>
      <c r="AR8" s="47"/>
      <c r="AS8" s="47"/>
      <c r="AT8" s="43">
        <f>データ!S6</f>
        <v>602.48</v>
      </c>
      <c r="AU8" s="43"/>
      <c r="AV8" s="43"/>
      <c r="AW8" s="43"/>
      <c r="AX8" s="43"/>
      <c r="AY8" s="43"/>
      <c r="AZ8" s="43"/>
      <c r="BA8" s="43"/>
      <c r="BB8" s="43">
        <f>データ!T6</f>
        <v>79.78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23.04</v>
      </c>
      <c r="Q10" s="43"/>
      <c r="R10" s="43"/>
      <c r="S10" s="43"/>
      <c r="T10" s="43"/>
      <c r="U10" s="43"/>
      <c r="V10" s="43"/>
      <c r="W10" s="43">
        <f>データ!P6</f>
        <v>76.400000000000006</v>
      </c>
      <c r="X10" s="43"/>
      <c r="Y10" s="43"/>
      <c r="Z10" s="43"/>
      <c r="AA10" s="43"/>
      <c r="AB10" s="43"/>
      <c r="AC10" s="43"/>
      <c r="AD10" s="47">
        <f>データ!Q6</f>
        <v>2260</v>
      </c>
      <c r="AE10" s="47"/>
      <c r="AF10" s="47"/>
      <c r="AG10" s="47"/>
      <c r="AH10" s="47"/>
      <c r="AI10" s="47"/>
      <c r="AJ10" s="47"/>
      <c r="AK10" s="2"/>
      <c r="AL10" s="47">
        <f>データ!U6</f>
        <v>11053</v>
      </c>
      <c r="AM10" s="47"/>
      <c r="AN10" s="47"/>
      <c r="AO10" s="47"/>
      <c r="AP10" s="47"/>
      <c r="AQ10" s="47"/>
      <c r="AR10" s="47"/>
      <c r="AS10" s="47"/>
      <c r="AT10" s="43">
        <f>データ!V6</f>
        <v>10.09</v>
      </c>
      <c r="AU10" s="43"/>
      <c r="AV10" s="43"/>
      <c r="AW10" s="43"/>
      <c r="AX10" s="43"/>
      <c r="AY10" s="43"/>
      <c r="AZ10" s="43"/>
      <c r="BA10" s="43"/>
      <c r="BB10" s="43">
        <f>データ!W6</f>
        <v>1095.44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 x14ac:dyDescent="0.15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 x14ac:dyDescent="0.15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110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 x14ac:dyDescent="0.15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 x14ac:dyDescent="0.15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73" t="s">
        <v>109</v>
      </c>
      <c r="BM47" s="74"/>
      <c r="BN47" s="74"/>
      <c r="BO47" s="74"/>
      <c r="BP47" s="74"/>
      <c r="BQ47" s="74"/>
      <c r="BR47" s="74"/>
      <c r="BS47" s="74"/>
      <c r="BT47" s="74"/>
      <c r="BU47" s="74"/>
      <c r="BV47" s="74"/>
      <c r="BW47" s="74"/>
      <c r="BX47" s="74"/>
      <c r="BY47" s="74"/>
      <c r="BZ47" s="7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73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74"/>
      <c r="BZ48" s="7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73"/>
      <c r="BM49" s="74"/>
      <c r="BN49" s="74"/>
      <c r="BO49" s="74"/>
      <c r="BP49" s="74"/>
      <c r="BQ49" s="74"/>
      <c r="BR49" s="74"/>
      <c r="BS49" s="74"/>
      <c r="BT49" s="74"/>
      <c r="BU49" s="74"/>
      <c r="BV49" s="74"/>
      <c r="BW49" s="74"/>
      <c r="BX49" s="74"/>
      <c r="BY49" s="74"/>
      <c r="BZ49" s="7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73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74"/>
      <c r="BZ50" s="7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73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74"/>
      <c r="BZ51" s="7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73"/>
      <c r="BM52" s="74"/>
      <c r="BN52" s="74"/>
      <c r="BO52" s="74"/>
      <c r="BP52" s="74"/>
      <c r="BQ52" s="74"/>
      <c r="BR52" s="74"/>
      <c r="BS52" s="74"/>
      <c r="BT52" s="74"/>
      <c r="BU52" s="74"/>
      <c r="BV52" s="74"/>
      <c r="BW52" s="74"/>
      <c r="BX52" s="74"/>
      <c r="BY52" s="74"/>
      <c r="BZ52" s="7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73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7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73"/>
      <c r="BM54" s="74"/>
      <c r="BN54" s="74"/>
      <c r="BO54" s="74"/>
      <c r="BP54" s="74"/>
      <c r="BQ54" s="74"/>
      <c r="BR54" s="74"/>
      <c r="BS54" s="74"/>
      <c r="BT54" s="74"/>
      <c r="BU54" s="74"/>
      <c r="BV54" s="74"/>
      <c r="BW54" s="74"/>
      <c r="BX54" s="74"/>
      <c r="BY54" s="74"/>
      <c r="BZ54" s="7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73"/>
      <c r="BM55" s="74"/>
      <c r="BN55" s="74"/>
      <c r="BO55" s="74"/>
      <c r="BP55" s="74"/>
      <c r="BQ55" s="74"/>
      <c r="BR55" s="74"/>
      <c r="BS55" s="74"/>
      <c r="BT55" s="74"/>
      <c r="BU55" s="74"/>
      <c r="BV55" s="74"/>
      <c r="BW55" s="74"/>
      <c r="BX55" s="74"/>
      <c r="BY55" s="74"/>
      <c r="BZ55" s="75"/>
    </row>
    <row r="56" spans="1:78" ht="13.5" customHeight="1" x14ac:dyDescent="0.15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73"/>
      <c r="BM56" s="74"/>
      <c r="BN56" s="74"/>
      <c r="BO56" s="74"/>
      <c r="BP56" s="74"/>
      <c r="BQ56" s="74"/>
      <c r="BR56" s="74"/>
      <c r="BS56" s="74"/>
      <c r="BT56" s="74"/>
      <c r="BU56" s="74"/>
      <c r="BV56" s="74"/>
      <c r="BW56" s="74"/>
      <c r="BX56" s="74"/>
      <c r="BY56" s="74"/>
      <c r="BZ56" s="75"/>
    </row>
    <row r="57" spans="1:78" ht="13.5" customHeight="1" x14ac:dyDescent="0.15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73"/>
      <c r="BM57" s="74"/>
      <c r="BN57" s="74"/>
      <c r="BO57" s="74"/>
      <c r="BP57" s="74"/>
      <c r="BQ57" s="74"/>
      <c r="BR57" s="74"/>
      <c r="BS57" s="74"/>
      <c r="BT57" s="74"/>
      <c r="BU57" s="74"/>
      <c r="BV57" s="74"/>
      <c r="BW57" s="74"/>
      <c r="BX57" s="74"/>
      <c r="BY57" s="74"/>
      <c r="BZ57" s="75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73"/>
      <c r="BM58" s="74"/>
      <c r="BN58" s="74"/>
      <c r="BO58" s="74"/>
      <c r="BP58" s="74"/>
      <c r="BQ58" s="74"/>
      <c r="BR58" s="74"/>
      <c r="BS58" s="74"/>
      <c r="BT58" s="74"/>
      <c r="BU58" s="74"/>
      <c r="BV58" s="74"/>
      <c r="BW58" s="74"/>
      <c r="BX58" s="74"/>
      <c r="BY58" s="74"/>
      <c r="BZ58" s="75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73"/>
      <c r="BM59" s="74"/>
      <c r="BN59" s="74"/>
      <c r="BO59" s="74"/>
      <c r="BP59" s="74"/>
      <c r="BQ59" s="74"/>
      <c r="BR59" s="74"/>
      <c r="BS59" s="74"/>
      <c r="BT59" s="74"/>
      <c r="BU59" s="74"/>
      <c r="BV59" s="74"/>
      <c r="BW59" s="74"/>
      <c r="BX59" s="74"/>
      <c r="BY59" s="74"/>
      <c r="BZ59" s="75"/>
    </row>
    <row r="60" spans="1:78" ht="13.5" customHeight="1" x14ac:dyDescent="0.15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73"/>
      <c r="BM60" s="74"/>
      <c r="BN60" s="74"/>
      <c r="BO60" s="74"/>
      <c r="BP60" s="74"/>
      <c r="BQ60" s="74"/>
      <c r="BR60" s="74"/>
      <c r="BS60" s="74"/>
      <c r="BT60" s="74"/>
      <c r="BU60" s="74"/>
      <c r="BV60" s="74"/>
      <c r="BW60" s="74"/>
      <c r="BX60" s="74"/>
      <c r="BY60" s="74"/>
      <c r="BZ60" s="75"/>
    </row>
    <row r="61" spans="1:78" ht="13.5" customHeight="1" x14ac:dyDescent="0.15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73"/>
      <c r="BM61" s="74"/>
      <c r="BN61" s="74"/>
      <c r="BO61" s="74"/>
      <c r="BP61" s="74"/>
      <c r="BQ61" s="74"/>
      <c r="BR61" s="74"/>
      <c r="BS61" s="74"/>
      <c r="BT61" s="74"/>
      <c r="BU61" s="74"/>
      <c r="BV61" s="74"/>
      <c r="BW61" s="74"/>
      <c r="BX61" s="74"/>
      <c r="BY61" s="74"/>
      <c r="BZ61" s="7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73"/>
      <c r="BM62" s="74"/>
      <c r="BN62" s="74"/>
      <c r="BO62" s="74"/>
      <c r="BP62" s="74"/>
      <c r="BQ62" s="74"/>
      <c r="BR62" s="74"/>
      <c r="BS62" s="74"/>
      <c r="BT62" s="74"/>
      <c r="BU62" s="74"/>
      <c r="BV62" s="74"/>
      <c r="BW62" s="74"/>
      <c r="BX62" s="74"/>
      <c r="BY62" s="74"/>
      <c r="BZ62" s="7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6"/>
      <c r="BM63" s="77"/>
      <c r="BN63" s="77"/>
      <c r="BO63" s="77"/>
      <c r="BP63" s="77"/>
      <c r="BQ63" s="77"/>
      <c r="BR63" s="77"/>
      <c r="BS63" s="77"/>
      <c r="BT63" s="77"/>
      <c r="BU63" s="77"/>
      <c r="BV63" s="77"/>
      <c r="BW63" s="77"/>
      <c r="BX63" s="77"/>
      <c r="BY63" s="77"/>
      <c r="BZ63" s="7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73" t="s">
        <v>108</v>
      </c>
      <c r="BM66" s="74"/>
      <c r="BN66" s="74"/>
      <c r="BO66" s="74"/>
      <c r="BP66" s="74"/>
      <c r="BQ66" s="74"/>
      <c r="BR66" s="74"/>
      <c r="BS66" s="74"/>
      <c r="BT66" s="74"/>
      <c r="BU66" s="74"/>
      <c r="BV66" s="74"/>
      <c r="BW66" s="74"/>
      <c r="BX66" s="74"/>
      <c r="BY66" s="74"/>
      <c r="BZ66" s="7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73"/>
      <c r="BM67" s="74"/>
      <c r="BN67" s="74"/>
      <c r="BO67" s="74"/>
      <c r="BP67" s="74"/>
      <c r="BQ67" s="74"/>
      <c r="BR67" s="74"/>
      <c r="BS67" s="74"/>
      <c r="BT67" s="74"/>
      <c r="BU67" s="74"/>
      <c r="BV67" s="74"/>
      <c r="BW67" s="74"/>
      <c r="BX67" s="74"/>
      <c r="BY67" s="74"/>
      <c r="BZ67" s="7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73"/>
      <c r="BM68" s="74"/>
      <c r="BN68" s="74"/>
      <c r="BO68" s="74"/>
      <c r="BP68" s="74"/>
      <c r="BQ68" s="74"/>
      <c r="BR68" s="74"/>
      <c r="BS68" s="74"/>
      <c r="BT68" s="74"/>
      <c r="BU68" s="74"/>
      <c r="BV68" s="74"/>
      <c r="BW68" s="74"/>
      <c r="BX68" s="74"/>
      <c r="BY68" s="74"/>
      <c r="BZ68" s="7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73"/>
      <c r="BM69" s="74"/>
      <c r="BN69" s="74"/>
      <c r="BO69" s="74"/>
      <c r="BP69" s="74"/>
      <c r="BQ69" s="74"/>
      <c r="BR69" s="74"/>
      <c r="BS69" s="74"/>
      <c r="BT69" s="74"/>
      <c r="BU69" s="74"/>
      <c r="BV69" s="74"/>
      <c r="BW69" s="74"/>
      <c r="BX69" s="74"/>
      <c r="BY69" s="74"/>
      <c r="BZ69" s="7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73"/>
      <c r="BM70" s="74"/>
      <c r="BN70" s="74"/>
      <c r="BO70" s="74"/>
      <c r="BP70" s="74"/>
      <c r="BQ70" s="74"/>
      <c r="BR70" s="74"/>
      <c r="BS70" s="74"/>
      <c r="BT70" s="74"/>
      <c r="BU70" s="74"/>
      <c r="BV70" s="74"/>
      <c r="BW70" s="74"/>
      <c r="BX70" s="74"/>
      <c r="BY70" s="74"/>
      <c r="BZ70" s="7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73"/>
      <c r="BM71" s="74"/>
      <c r="BN71" s="74"/>
      <c r="BO71" s="74"/>
      <c r="BP71" s="74"/>
      <c r="BQ71" s="74"/>
      <c r="BR71" s="74"/>
      <c r="BS71" s="74"/>
      <c r="BT71" s="74"/>
      <c r="BU71" s="74"/>
      <c r="BV71" s="74"/>
      <c r="BW71" s="74"/>
      <c r="BX71" s="74"/>
      <c r="BY71" s="74"/>
      <c r="BZ71" s="7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73"/>
      <c r="BM72" s="74"/>
      <c r="BN72" s="74"/>
      <c r="BO72" s="74"/>
      <c r="BP72" s="74"/>
      <c r="BQ72" s="74"/>
      <c r="BR72" s="74"/>
      <c r="BS72" s="74"/>
      <c r="BT72" s="74"/>
      <c r="BU72" s="74"/>
      <c r="BV72" s="74"/>
      <c r="BW72" s="74"/>
      <c r="BX72" s="74"/>
      <c r="BY72" s="74"/>
      <c r="BZ72" s="7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73"/>
      <c r="BM73" s="74"/>
      <c r="BN73" s="74"/>
      <c r="BO73" s="74"/>
      <c r="BP73" s="74"/>
      <c r="BQ73" s="74"/>
      <c r="BR73" s="74"/>
      <c r="BS73" s="74"/>
      <c r="BT73" s="74"/>
      <c r="BU73" s="74"/>
      <c r="BV73" s="74"/>
      <c r="BW73" s="74"/>
      <c r="BX73" s="74"/>
      <c r="BY73" s="74"/>
      <c r="BZ73" s="7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73"/>
      <c r="BM74" s="74"/>
      <c r="BN74" s="74"/>
      <c r="BO74" s="74"/>
      <c r="BP74" s="74"/>
      <c r="BQ74" s="74"/>
      <c r="BR74" s="74"/>
      <c r="BS74" s="74"/>
      <c r="BT74" s="74"/>
      <c r="BU74" s="74"/>
      <c r="BV74" s="74"/>
      <c r="BW74" s="74"/>
      <c r="BX74" s="74"/>
      <c r="BY74" s="74"/>
      <c r="BZ74" s="7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73"/>
      <c r="BM75" s="74"/>
      <c r="BN75" s="74"/>
      <c r="BO75" s="74"/>
      <c r="BP75" s="74"/>
      <c r="BQ75" s="74"/>
      <c r="BR75" s="74"/>
      <c r="BS75" s="74"/>
      <c r="BT75" s="74"/>
      <c r="BU75" s="74"/>
      <c r="BV75" s="74"/>
      <c r="BW75" s="74"/>
      <c r="BX75" s="74"/>
      <c r="BY75" s="74"/>
      <c r="BZ75" s="7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73"/>
      <c r="BM76" s="74"/>
      <c r="BN76" s="74"/>
      <c r="BO76" s="74"/>
      <c r="BP76" s="74"/>
      <c r="BQ76" s="74"/>
      <c r="BR76" s="74"/>
      <c r="BS76" s="74"/>
      <c r="BT76" s="74"/>
      <c r="BU76" s="74"/>
      <c r="BV76" s="74"/>
      <c r="BW76" s="74"/>
      <c r="BX76" s="74"/>
      <c r="BY76" s="74"/>
      <c r="BZ76" s="7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73"/>
      <c r="BM77" s="74"/>
      <c r="BN77" s="74"/>
      <c r="BO77" s="74"/>
      <c r="BP77" s="74"/>
      <c r="BQ77" s="74"/>
      <c r="BR77" s="74"/>
      <c r="BS77" s="74"/>
      <c r="BT77" s="74"/>
      <c r="BU77" s="74"/>
      <c r="BV77" s="74"/>
      <c r="BW77" s="74"/>
      <c r="BX77" s="74"/>
      <c r="BY77" s="74"/>
      <c r="BZ77" s="7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73"/>
      <c r="BM78" s="74"/>
      <c r="BN78" s="74"/>
      <c r="BO78" s="74"/>
      <c r="BP78" s="74"/>
      <c r="BQ78" s="74"/>
      <c r="BR78" s="74"/>
      <c r="BS78" s="74"/>
      <c r="BT78" s="74"/>
      <c r="BU78" s="74"/>
      <c r="BV78" s="74"/>
      <c r="BW78" s="74"/>
      <c r="BX78" s="74"/>
      <c r="BY78" s="74"/>
      <c r="BZ78" s="75"/>
    </row>
    <row r="79" spans="1:78" ht="13.5" customHeight="1" x14ac:dyDescent="0.15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73"/>
      <c r="BM79" s="74"/>
      <c r="BN79" s="74"/>
      <c r="BO79" s="74"/>
      <c r="BP79" s="74"/>
      <c r="BQ79" s="74"/>
      <c r="BR79" s="74"/>
      <c r="BS79" s="74"/>
      <c r="BT79" s="74"/>
      <c r="BU79" s="74"/>
      <c r="BV79" s="74"/>
      <c r="BW79" s="74"/>
      <c r="BX79" s="74"/>
      <c r="BY79" s="74"/>
      <c r="BZ79" s="75"/>
    </row>
    <row r="80" spans="1:78" ht="13.5" customHeight="1" x14ac:dyDescent="0.15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73"/>
      <c r="BM80" s="74"/>
      <c r="BN80" s="74"/>
      <c r="BO80" s="74"/>
      <c r="BP80" s="74"/>
      <c r="BQ80" s="74"/>
      <c r="BR80" s="74"/>
      <c r="BS80" s="74"/>
      <c r="BT80" s="74"/>
      <c r="BU80" s="74"/>
      <c r="BV80" s="74"/>
      <c r="BW80" s="74"/>
      <c r="BX80" s="74"/>
      <c r="BY80" s="74"/>
      <c r="BZ80" s="75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73"/>
      <c r="BM81" s="74"/>
      <c r="BN81" s="74"/>
      <c r="BO81" s="74"/>
      <c r="BP81" s="74"/>
      <c r="BQ81" s="74"/>
      <c r="BR81" s="74"/>
      <c r="BS81" s="74"/>
      <c r="BT81" s="74"/>
      <c r="BU81" s="74"/>
      <c r="BV81" s="74"/>
      <c r="BW81" s="74"/>
      <c r="BX81" s="74"/>
      <c r="BY81" s="74"/>
      <c r="BZ81" s="75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6"/>
      <c r="BM82" s="77"/>
      <c r="BN82" s="77"/>
      <c r="BO82" s="77"/>
      <c r="BP82" s="77"/>
      <c r="BQ82" s="77"/>
      <c r="BR82" s="77"/>
      <c r="BS82" s="77"/>
      <c r="BT82" s="77"/>
      <c r="BU82" s="77"/>
      <c r="BV82" s="77"/>
      <c r="BW82" s="77"/>
      <c r="BX82" s="77"/>
      <c r="BY82" s="77"/>
      <c r="BZ82" s="78"/>
    </row>
    <row r="83" spans="1:78" x14ac:dyDescent="0.15">
      <c r="C83" s="2" t="s">
        <v>40</v>
      </c>
    </row>
    <row r="84" spans="1:78" x14ac:dyDescent="0.15">
      <c r="C84" s="2" t="s">
        <v>41</v>
      </c>
    </row>
  </sheetData>
  <sheetProtection password="8649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3" width="11.875" customWidth="1"/>
  </cols>
  <sheetData>
    <row r="1" spans="1:144" x14ac:dyDescent="0.15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 x14ac:dyDescent="0.15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 x14ac:dyDescent="0.15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80" t="s">
        <v>51</v>
      </c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2"/>
      <c r="X3" s="86" t="s">
        <v>52</v>
      </c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 t="s">
        <v>53</v>
      </c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</row>
    <row r="4" spans="1:144" x14ac:dyDescent="0.15">
      <c r="A4" s="26" t="s">
        <v>54</v>
      </c>
      <c r="B4" s="28"/>
      <c r="C4" s="28"/>
      <c r="D4" s="28"/>
      <c r="E4" s="28"/>
      <c r="F4" s="28"/>
      <c r="G4" s="28"/>
      <c r="H4" s="83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5"/>
      <c r="X4" s="79" t="s">
        <v>55</v>
      </c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 t="s">
        <v>56</v>
      </c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 t="s">
        <v>57</v>
      </c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 t="s">
        <v>58</v>
      </c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 t="s">
        <v>59</v>
      </c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 t="s">
        <v>60</v>
      </c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 t="s">
        <v>61</v>
      </c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 t="s">
        <v>62</v>
      </c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 t="s">
        <v>63</v>
      </c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 t="s">
        <v>64</v>
      </c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 t="s">
        <v>65</v>
      </c>
      <c r="EE4" s="79"/>
      <c r="EF4" s="79"/>
      <c r="EG4" s="79"/>
      <c r="EH4" s="79"/>
      <c r="EI4" s="79"/>
      <c r="EJ4" s="79"/>
      <c r="EK4" s="79"/>
      <c r="EL4" s="79"/>
      <c r="EM4" s="79"/>
      <c r="EN4" s="79"/>
    </row>
    <row r="5" spans="1:144" x14ac:dyDescent="0.15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 x14ac:dyDescent="0.15">
      <c r="A6" s="26" t="s">
        <v>95</v>
      </c>
      <c r="B6" s="31">
        <f>B7</f>
        <v>2015</v>
      </c>
      <c r="C6" s="31">
        <f t="shared" ref="C6:W6" si="3">C7</f>
        <v>192091</v>
      </c>
      <c r="D6" s="31">
        <f t="shared" si="3"/>
        <v>47</v>
      </c>
      <c r="E6" s="31">
        <f t="shared" si="3"/>
        <v>17</v>
      </c>
      <c r="F6" s="31">
        <f t="shared" si="3"/>
        <v>5</v>
      </c>
      <c r="G6" s="31">
        <f t="shared" si="3"/>
        <v>0</v>
      </c>
      <c r="H6" s="31" t="str">
        <f t="shared" si="3"/>
        <v>山梨県　北杜市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農業集落排水</v>
      </c>
      <c r="L6" s="31" t="str">
        <f t="shared" si="3"/>
        <v>F2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23.04</v>
      </c>
      <c r="P6" s="32">
        <f t="shared" si="3"/>
        <v>76.400000000000006</v>
      </c>
      <c r="Q6" s="32">
        <f t="shared" si="3"/>
        <v>2260</v>
      </c>
      <c r="R6" s="32">
        <f t="shared" si="3"/>
        <v>48065</v>
      </c>
      <c r="S6" s="32">
        <f t="shared" si="3"/>
        <v>602.48</v>
      </c>
      <c r="T6" s="32">
        <f t="shared" si="3"/>
        <v>79.78</v>
      </c>
      <c r="U6" s="32">
        <f t="shared" si="3"/>
        <v>11053</v>
      </c>
      <c r="V6" s="32">
        <f t="shared" si="3"/>
        <v>10.09</v>
      </c>
      <c r="W6" s="32">
        <f t="shared" si="3"/>
        <v>1095.44</v>
      </c>
      <c r="X6" s="33">
        <f>IF(X7="",NA(),X7)</f>
        <v>62.42</v>
      </c>
      <c r="Y6" s="33">
        <f t="shared" ref="Y6:AG6" si="4">IF(Y7="",NA(),Y7)</f>
        <v>59.35</v>
      </c>
      <c r="Z6" s="33">
        <f t="shared" si="4"/>
        <v>58.09</v>
      </c>
      <c r="AA6" s="33">
        <f t="shared" si="4"/>
        <v>60.13</v>
      </c>
      <c r="AB6" s="33">
        <f t="shared" si="4"/>
        <v>59.56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1277.4000000000001</v>
      </c>
      <c r="BF6" s="33">
        <f t="shared" ref="BF6:BN6" si="7">IF(BF7="",NA(),BF7)</f>
        <v>1538.24</v>
      </c>
      <c r="BG6" s="33">
        <f t="shared" si="7"/>
        <v>1521.65</v>
      </c>
      <c r="BH6" s="33">
        <f t="shared" si="7"/>
        <v>1437.41</v>
      </c>
      <c r="BI6" s="33">
        <f t="shared" si="7"/>
        <v>1427.84</v>
      </c>
      <c r="BJ6" s="33">
        <f t="shared" si="7"/>
        <v>1239.2</v>
      </c>
      <c r="BK6" s="33">
        <f t="shared" si="7"/>
        <v>1197.82</v>
      </c>
      <c r="BL6" s="33">
        <f t="shared" si="7"/>
        <v>1126.77</v>
      </c>
      <c r="BM6" s="33">
        <f t="shared" si="7"/>
        <v>1044.8</v>
      </c>
      <c r="BN6" s="33">
        <f t="shared" si="7"/>
        <v>1081.8</v>
      </c>
      <c r="BO6" s="32" t="str">
        <f>IF(BO7="","",IF(BO7="-","【-】","【"&amp;SUBSTITUTE(TEXT(BO7,"#,##0.00"),"-","△")&amp;"】"))</f>
        <v>【1,015.77】</v>
      </c>
      <c r="BP6" s="33">
        <f>IF(BP7="",NA(),BP7)</f>
        <v>43.78</v>
      </c>
      <c r="BQ6" s="33">
        <f t="shared" ref="BQ6:BY6" si="8">IF(BQ7="",NA(),BQ7)</f>
        <v>40.25</v>
      </c>
      <c r="BR6" s="33">
        <f t="shared" si="8"/>
        <v>38.270000000000003</v>
      </c>
      <c r="BS6" s="33">
        <f t="shared" si="8"/>
        <v>37.71</v>
      </c>
      <c r="BT6" s="33">
        <f t="shared" si="8"/>
        <v>39.119999999999997</v>
      </c>
      <c r="BU6" s="33">
        <f t="shared" si="8"/>
        <v>51.56</v>
      </c>
      <c r="BV6" s="33">
        <f t="shared" si="8"/>
        <v>51.03</v>
      </c>
      <c r="BW6" s="33">
        <f t="shared" si="8"/>
        <v>50.9</v>
      </c>
      <c r="BX6" s="33">
        <f t="shared" si="8"/>
        <v>50.82</v>
      </c>
      <c r="BY6" s="33">
        <f t="shared" si="8"/>
        <v>52.19</v>
      </c>
      <c r="BZ6" s="32" t="str">
        <f>IF(BZ7="","",IF(BZ7="-","【-】","【"&amp;SUBSTITUTE(TEXT(BZ7,"#,##0.00"),"-","△")&amp;"】"))</f>
        <v>【52.78】</v>
      </c>
      <c r="CA6" s="33">
        <f>IF(CA7="",NA(),CA7)</f>
        <v>320.32</v>
      </c>
      <c r="CB6" s="33">
        <f t="shared" ref="CB6:CJ6" si="9">IF(CB7="",NA(),CB7)</f>
        <v>334.11</v>
      </c>
      <c r="CC6" s="33">
        <f t="shared" si="9"/>
        <v>357</v>
      </c>
      <c r="CD6" s="33">
        <f t="shared" si="9"/>
        <v>374.87</v>
      </c>
      <c r="CE6" s="33">
        <f t="shared" si="9"/>
        <v>367.6</v>
      </c>
      <c r="CF6" s="33">
        <f t="shared" si="9"/>
        <v>283.26</v>
      </c>
      <c r="CG6" s="33">
        <f t="shared" si="9"/>
        <v>289.60000000000002</v>
      </c>
      <c r="CH6" s="33">
        <f t="shared" si="9"/>
        <v>293.27</v>
      </c>
      <c r="CI6" s="33">
        <f t="shared" si="9"/>
        <v>300.52</v>
      </c>
      <c r="CJ6" s="33">
        <f t="shared" si="9"/>
        <v>296.14</v>
      </c>
      <c r="CK6" s="32" t="str">
        <f>IF(CK7="","",IF(CK7="-","【-】","【"&amp;SUBSTITUTE(TEXT(CK7,"#,##0.00"),"-","△")&amp;"】"))</f>
        <v>【289.81】</v>
      </c>
      <c r="CL6" s="33">
        <f>IF(CL7="",NA(),CL7)</f>
        <v>47.13</v>
      </c>
      <c r="CM6" s="33">
        <f t="shared" ref="CM6:CU6" si="10">IF(CM7="",NA(),CM7)</f>
        <v>45.57</v>
      </c>
      <c r="CN6" s="33">
        <f t="shared" si="10"/>
        <v>46.58</v>
      </c>
      <c r="CO6" s="33">
        <f t="shared" si="10"/>
        <v>46.58</v>
      </c>
      <c r="CP6" s="33">
        <f t="shared" si="10"/>
        <v>46.58</v>
      </c>
      <c r="CQ6" s="33">
        <f t="shared" si="10"/>
        <v>55.2</v>
      </c>
      <c r="CR6" s="33">
        <f t="shared" si="10"/>
        <v>54.74</v>
      </c>
      <c r="CS6" s="33">
        <f t="shared" si="10"/>
        <v>53.78</v>
      </c>
      <c r="CT6" s="33">
        <f t="shared" si="10"/>
        <v>53.24</v>
      </c>
      <c r="CU6" s="33">
        <f t="shared" si="10"/>
        <v>52.31</v>
      </c>
      <c r="CV6" s="32" t="str">
        <f>IF(CV7="","",IF(CV7="-","【-】","【"&amp;SUBSTITUTE(TEXT(CV7,"#,##0.00"),"-","△")&amp;"】"))</f>
        <v>【52.74】</v>
      </c>
      <c r="CW6" s="33">
        <f>IF(CW7="",NA(),CW7)</f>
        <v>78.19</v>
      </c>
      <c r="CX6" s="33">
        <f t="shared" ref="CX6:DF6" si="11">IF(CX7="",NA(),CX7)</f>
        <v>78.489999999999995</v>
      </c>
      <c r="CY6" s="33">
        <f t="shared" si="11"/>
        <v>79.02</v>
      </c>
      <c r="CZ6" s="33">
        <f t="shared" si="11"/>
        <v>78.86</v>
      </c>
      <c r="DA6" s="33">
        <f t="shared" si="11"/>
        <v>78.819999999999993</v>
      </c>
      <c r="DB6" s="33">
        <f t="shared" si="11"/>
        <v>83.73</v>
      </c>
      <c r="DC6" s="33">
        <f t="shared" si="11"/>
        <v>83.88</v>
      </c>
      <c r="DD6" s="33">
        <f t="shared" si="11"/>
        <v>84.06</v>
      </c>
      <c r="DE6" s="33">
        <f t="shared" si="11"/>
        <v>84.07</v>
      </c>
      <c r="DF6" s="33">
        <f t="shared" si="11"/>
        <v>84.32</v>
      </c>
      <c r="DG6" s="32" t="str">
        <f>IF(DG7="","",IF(DG7="-","【-】","【"&amp;SUBSTITUTE(TEXT(DG7,"#,##0.00"),"-","△")&amp;"】"))</f>
        <v>【84.50】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0.03</v>
      </c>
      <c r="EJ6" s="33">
        <f t="shared" si="14"/>
        <v>0.04</v>
      </c>
      <c r="EK6" s="33">
        <f t="shared" si="14"/>
        <v>0.03</v>
      </c>
      <c r="EL6" s="33">
        <f t="shared" si="14"/>
        <v>0.02</v>
      </c>
      <c r="EM6" s="33">
        <f t="shared" si="14"/>
        <v>0.01</v>
      </c>
      <c r="EN6" s="32" t="str">
        <f>IF(EN7="","",IF(EN7="-","【-】","【"&amp;SUBSTITUTE(TEXT(EN7,"#,##0.00"),"-","△")&amp;"】"))</f>
        <v>【0.03】</v>
      </c>
    </row>
    <row r="7" spans="1:144" s="34" customFormat="1" x14ac:dyDescent="0.15">
      <c r="A7" s="26"/>
      <c r="B7" s="35">
        <v>2015</v>
      </c>
      <c r="C7" s="35">
        <v>192091</v>
      </c>
      <c r="D7" s="35">
        <v>47</v>
      </c>
      <c r="E7" s="35">
        <v>17</v>
      </c>
      <c r="F7" s="35">
        <v>5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23.04</v>
      </c>
      <c r="P7" s="36">
        <v>76.400000000000006</v>
      </c>
      <c r="Q7" s="36">
        <v>2260</v>
      </c>
      <c r="R7" s="36">
        <v>48065</v>
      </c>
      <c r="S7" s="36">
        <v>602.48</v>
      </c>
      <c r="T7" s="36">
        <v>79.78</v>
      </c>
      <c r="U7" s="36">
        <v>11053</v>
      </c>
      <c r="V7" s="36">
        <v>10.09</v>
      </c>
      <c r="W7" s="36">
        <v>1095.44</v>
      </c>
      <c r="X7" s="36">
        <v>62.42</v>
      </c>
      <c r="Y7" s="36">
        <v>59.35</v>
      </c>
      <c r="Z7" s="36">
        <v>58.09</v>
      </c>
      <c r="AA7" s="36">
        <v>60.13</v>
      </c>
      <c r="AB7" s="36">
        <v>59.56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1277.4000000000001</v>
      </c>
      <c r="BF7" s="36">
        <v>1538.24</v>
      </c>
      <c r="BG7" s="36">
        <v>1521.65</v>
      </c>
      <c r="BH7" s="36">
        <v>1437.41</v>
      </c>
      <c r="BI7" s="36">
        <v>1427.84</v>
      </c>
      <c r="BJ7" s="36">
        <v>1239.2</v>
      </c>
      <c r="BK7" s="36">
        <v>1197.82</v>
      </c>
      <c r="BL7" s="36">
        <v>1126.77</v>
      </c>
      <c r="BM7" s="36">
        <v>1044.8</v>
      </c>
      <c r="BN7" s="36">
        <v>1081.8</v>
      </c>
      <c r="BO7" s="36">
        <v>1015.77</v>
      </c>
      <c r="BP7" s="36">
        <v>43.78</v>
      </c>
      <c r="BQ7" s="36">
        <v>40.25</v>
      </c>
      <c r="BR7" s="36">
        <v>38.270000000000003</v>
      </c>
      <c r="BS7" s="36">
        <v>37.71</v>
      </c>
      <c r="BT7" s="36">
        <v>39.119999999999997</v>
      </c>
      <c r="BU7" s="36">
        <v>51.56</v>
      </c>
      <c r="BV7" s="36">
        <v>51.03</v>
      </c>
      <c r="BW7" s="36">
        <v>50.9</v>
      </c>
      <c r="BX7" s="36">
        <v>50.82</v>
      </c>
      <c r="BY7" s="36">
        <v>52.19</v>
      </c>
      <c r="BZ7" s="36">
        <v>52.78</v>
      </c>
      <c r="CA7" s="36">
        <v>320.32</v>
      </c>
      <c r="CB7" s="36">
        <v>334.11</v>
      </c>
      <c r="CC7" s="36">
        <v>357</v>
      </c>
      <c r="CD7" s="36">
        <v>374.87</v>
      </c>
      <c r="CE7" s="36">
        <v>367.6</v>
      </c>
      <c r="CF7" s="36">
        <v>283.26</v>
      </c>
      <c r="CG7" s="36">
        <v>289.60000000000002</v>
      </c>
      <c r="CH7" s="36">
        <v>293.27</v>
      </c>
      <c r="CI7" s="36">
        <v>300.52</v>
      </c>
      <c r="CJ7" s="36">
        <v>296.14</v>
      </c>
      <c r="CK7" s="36">
        <v>289.81</v>
      </c>
      <c r="CL7" s="36">
        <v>47.13</v>
      </c>
      <c r="CM7" s="36">
        <v>45.57</v>
      </c>
      <c r="CN7" s="36">
        <v>46.58</v>
      </c>
      <c r="CO7" s="36">
        <v>46.58</v>
      </c>
      <c r="CP7" s="36">
        <v>46.58</v>
      </c>
      <c r="CQ7" s="36">
        <v>55.2</v>
      </c>
      <c r="CR7" s="36">
        <v>54.74</v>
      </c>
      <c r="CS7" s="36">
        <v>53.78</v>
      </c>
      <c r="CT7" s="36">
        <v>53.24</v>
      </c>
      <c r="CU7" s="36">
        <v>52.31</v>
      </c>
      <c r="CV7" s="36">
        <v>52.74</v>
      </c>
      <c r="CW7" s="36">
        <v>78.19</v>
      </c>
      <c r="CX7" s="36">
        <v>78.489999999999995</v>
      </c>
      <c r="CY7" s="36">
        <v>79.02</v>
      </c>
      <c r="CZ7" s="36">
        <v>78.86</v>
      </c>
      <c r="DA7" s="36">
        <v>78.819999999999993</v>
      </c>
      <c r="DB7" s="36">
        <v>83.73</v>
      </c>
      <c r="DC7" s="36">
        <v>83.88</v>
      </c>
      <c r="DD7" s="36">
        <v>84.06</v>
      </c>
      <c r="DE7" s="36">
        <v>84.07</v>
      </c>
      <c r="DF7" s="36">
        <v>84.32</v>
      </c>
      <c r="DG7" s="36">
        <v>84.5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0.03</v>
      </c>
      <c r="EJ7" s="36">
        <v>0.04</v>
      </c>
      <c r="EK7" s="36">
        <v>0.03</v>
      </c>
      <c r="EL7" s="36">
        <v>0.02</v>
      </c>
      <c r="EM7" s="36">
        <v>0.01</v>
      </c>
      <c r="EN7" s="36">
        <v>0.03</v>
      </c>
    </row>
    <row r="8" spans="1:144" x14ac:dyDescent="0.15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 x14ac:dyDescent="0.15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 x14ac:dyDescent="0.15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hbis</cp:lastModifiedBy>
  <dcterms:created xsi:type="dcterms:W3CDTF">2017-02-08T03:10:37Z</dcterms:created>
  <dcterms:modified xsi:type="dcterms:W3CDTF">2017-02-17T00:32:14Z</dcterms:modified>
  <cp:category/>
</cp:coreProperties>
</file>