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<sst xmlns="http://schemas.openxmlformats.org/spreadsheetml/2006/main" count="218" uniqueCount="108">
  <si>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</si>
  <si>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</si>
  <si>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</si>
  <si>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</si>
  <si>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</si>
  <si>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</si>
  <si>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</si>
  <si>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</si>
  <si>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</si>
  <si>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</si>
  <si>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</si>
  <si>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</si>
  <si>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</si>
  <si>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</si>
  <si>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</si>
  <si>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</si>
  <si>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</si>
  <si>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</si>
  <si>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</si>
  <si>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</si>
  <si>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</si>
  <si>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</si>
  <si>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</si>
  <si>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</si>
  <si>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</si>
  <si>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</si>
  <si>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</si>
  <si>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</si>
  <si>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</si>
  <si>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</si>
  <si>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</si>
  <si>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</si>
  <si>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</si>
  <si>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</si>
  <si>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</si>
  <si>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</si>
  <si>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</si>
  <si>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</si>
  <si>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</si>
  <si>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</si>
  <si>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</si>
  <si>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</si>
  <si>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</si>
  <si>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</si>
  <si>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</si>
  <si>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</si>
  <si>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</si>
  <si>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</si>
  <si>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</si>
  <si>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</si>
  <si>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</si>
  <si>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</si>
  <si>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</si>
  <si>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</si>
  <si>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</si>
  <si>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</si>
  <si>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</si>
  <si>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</si>
  <si>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</si>
  <si>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</si>
  <si>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</si>
  <si>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</si>
  <si>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</si>
  <si>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</si>
  <si>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</si>
  <si>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</si>
  <si>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</si>
  <si>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</si>
  <si>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</si>
  <si>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</si>
  <si>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</si>
  <si>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</si>
  <si>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</si>
  <si>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</si>
  <si>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</si>
  <si>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</si>
  <si>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</si>
  <si>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</si>
  <si>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</si>
  <si>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</si>
  <si>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</si>
  <si>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</si>
  <si>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</si>
  <si>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</si>
  <si>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</si>
  <si>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</si>
  <si>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</si>
  <si>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</si>
  <si>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</si>
  <si>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</si>
  <si>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</si>
  <si>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</si>
  <si>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</si>
  <si>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北杜市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</si>
  <si>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</si>
  <si>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</si>
  <si>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</si>
  <si>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</si>
  <si>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</si>
  <si>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</si>
  <si>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</si>
  <si>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</si>
  <si>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</si>
  <si>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</si>
  <si>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</si>
  <si>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均値及び全国平均を上回っており健全経営を行っているように見られるが、料金回収率を見ると60％弱と低い水準にあり、給水収益以外で賄われていることが分かる。本市においては他会計繰入金に依存している状況である。
　施設利用率は、平均値及び全国平均を下回っており、水需要に対して過大な施設を保有していることがわかる。
　有収率も、平均値及び全国平均を下回っており、配水が収益に結びついていない状況であることが分かる。主な原因としては、配水管からの漏水等が推測される。</t>
    <rPh sb="1" eb="4">
      <t>シュウエキテキ</t>
    </rPh>
    <rPh sb="4" eb="6">
      <t>シュウシ</t>
    </rPh>
    <rPh sb="6" eb="8">
      <t>ヒリツ</t>
    </rPh>
    <rPh sb="10" eb="13">
      <t>ヘイキンチ</t>
    </rPh>
    <rPh sb="13" eb="14">
      <t>オヨ</t>
    </rPh>
    <rPh sb="15" eb="17">
      <t>ゼンコク</t>
    </rPh>
    <rPh sb="17" eb="19">
      <t>ヘイキン</t>
    </rPh>
    <rPh sb="20" eb="22">
      <t>ウワマワ</t>
    </rPh>
    <rPh sb="26" eb="28">
      <t>ケンゼン</t>
    </rPh>
    <rPh sb="28" eb="30">
      <t>ケイエイ</t>
    </rPh>
    <rPh sb="31" eb="32">
      <t>オコナ</t>
    </rPh>
    <rPh sb="39" eb="40">
      <t>ミ</t>
    </rPh>
    <rPh sb="45" eb="47">
      <t>リョウキン</t>
    </rPh>
    <rPh sb="47" eb="49">
      <t>カイシュウ</t>
    </rPh>
    <rPh sb="49" eb="50">
      <t>リツ</t>
    </rPh>
    <rPh sb="51" eb="52">
      <t>ミ</t>
    </rPh>
    <rPh sb="57" eb="58">
      <t>ジャク</t>
    </rPh>
    <rPh sb="59" eb="60">
      <t>ヒク</t>
    </rPh>
    <rPh sb="61" eb="63">
      <t>スイジュン</t>
    </rPh>
    <rPh sb="67" eb="69">
      <t>キュウスイ</t>
    </rPh>
    <rPh sb="69" eb="71">
      <t>シュウエキ</t>
    </rPh>
    <rPh sb="71" eb="73">
      <t>イガイ</t>
    </rPh>
    <rPh sb="74" eb="75">
      <t>マカナ</t>
    </rPh>
    <rPh sb="87" eb="88">
      <t>ホン</t>
    </rPh>
    <rPh sb="88" eb="89">
      <t>シ</t>
    </rPh>
    <rPh sb="94" eb="95">
      <t>タ</t>
    </rPh>
    <rPh sb="95" eb="97">
      <t>カイケイ</t>
    </rPh>
    <rPh sb="97" eb="99">
      <t>クリイレ</t>
    </rPh>
    <rPh sb="99" eb="100">
      <t>キン</t>
    </rPh>
    <rPh sb="101" eb="103">
      <t>イゾン</t>
    </rPh>
    <rPh sb="107" eb="109">
      <t>ジョウキョウ</t>
    </rPh>
    <rPh sb="116" eb="118">
      <t>シセツ</t>
    </rPh>
    <rPh sb="118" eb="120">
      <t>リヨウ</t>
    </rPh>
    <rPh sb="120" eb="121">
      <t>リツ</t>
    </rPh>
    <rPh sb="140" eb="141">
      <t>ミズ</t>
    </rPh>
    <rPh sb="141" eb="143">
      <t>ジュヨウ</t>
    </rPh>
    <rPh sb="169" eb="171">
      <t>ユウシュウ</t>
    </rPh>
    <rPh sb="171" eb="172">
      <t>リツ</t>
    </rPh>
    <rPh sb="191" eb="193">
      <t>ハイスイ</t>
    </rPh>
    <rPh sb="194" eb="196">
      <t>シュウエキ</t>
    </rPh>
    <rPh sb="197" eb="198">
      <t>ムス</t>
    </rPh>
    <rPh sb="205" eb="207">
      <t>ジョウキョウ</t>
    </rPh>
    <rPh sb="213" eb="214">
      <t>ワ</t>
    </rPh>
    <rPh sb="217" eb="218">
      <t>オモ</t>
    </rPh>
    <rPh sb="219" eb="221">
      <t>ゲンイン</t>
    </rPh>
    <rPh sb="226" eb="229">
      <t>ハイスイカン</t>
    </rPh>
    <rPh sb="232" eb="234">
      <t>ロウスイ</t>
    </rPh>
    <rPh sb="234" eb="235">
      <t>トウ</t>
    </rPh>
    <rPh sb="236" eb="238">
      <t>スイソク</t>
    </rPh>
    <phoneticPr fontId="4"/>
  </si>
  <si>
    <t>　管路更新率が平均値及び全国平均よりも低く、今後の管路の更新が必要である。そのためには、各指標からわかるとおり、経費の節減と、財源に見合った投資計画を策定する必要がある。</t>
    <rPh sb="1" eb="3">
      <t>カンロ</t>
    </rPh>
    <rPh sb="3" eb="5">
      <t>コウシン</t>
    </rPh>
    <rPh sb="5" eb="6">
      <t>リツ</t>
    </rPh>
    <rPh sb="7" eb="10">
      <t>ヘイキンチ</t>
    </rPh>
    <rPh sb="10" eb="11">
      <t>オヨ</t>
    </rPh>
    <rPh sb="12" eb="14">
      <t>ゼンコク</t>
    </rPh>
    <rPh sb="14" eb="16">
      <t>ヘイキン</t>
    </rPh>
    <rPh sb="19" eb="20">
      <t>ヒク</t>
    </rPh>
    <rPh sb="22" eb="24">
      <t>コンゴ</t>
    </rPh>
    <rPh sb="25" eb="27">
      <t>カンロ</t>
    </rPh>
    <rPh sb="28" eb="30">
      <t>コウシン</t>
    </rPh>
    <rPh sb="31" eb="33">
      <t>ヒツヨウ</t>
    </rPh>
    <rPh sb="44" eb="45">
      <t>カク</t>
    </rPh>
    <rPh sb="45" eb="47">
      <t>シヒョウ</t>
    </rPh>
    <rPh sb="56" eb="58">
      <t>ケイヒ</t>
    </rPh>
    <rPh sb="59" eb="61">
      <t>セツゲン</t>
    </rPh>
    <rPh sb="63" eb="65">
      <t>ザイゲン</t>
    </rPh>
    <rPh sb="66" eb="68">
      <t>ミア</t>
    </rPh>
    <rPh sb="70" eb="72">
      <t>トウシ</t>
    </rPh>
    <rPh sb="72" eb="74">
      <t>ケイカク</t>
    </rPh>
    <rPh sb="75" eb="77">
      <t>サクテイ</t>
    </rPh>
    <rPh sb="79" eb="81">
      <t>ヒツヨウ</t>
    </rPh>
    <phoneticPr fontId="4"/>
  </si>
  <si>
    <r>
      <t>　</t>
    </r>
    <r>
      <rPr>
        <sz val="10"/>
        <rFont val="ＭＳ ゴシック"/>
        <family val="3"/>
        <charset val="128"/>
      </rPr>
      <t>現状分析の結果を見ると、本市の簡易水道事業は、事業規模に収入が見合っていないこと、水需要に対し過大な施設を保有していること及び管路更新率が低いことから運営状況は良好とは言い難い。
　また、施設の老朽化が進行していると思われるため、より詳細に資産の情報を整理し、アセットマネジメントに取組んでいる。
　このような状況から、適正な収入の確保、それを財源とした施設更新及び有収率の向上が本市の課題である。
　これらの課題改善に向けて、水道事業を法適用するとともに、以下の事項の改善に取り組む。
①平成２９年度から料金徴取業務を民間委託し、経費の節減に取り組む。②中長期整備（更新）計画を策定し、アセットマネジメントを導入する。③法適用に向けて経営戦略を策定する。④広域連携については県内の動向を注視したい。</t>
    </r>
    <rPh sb="1" eb="3">
      <t>ゲンジョウ</t>
    </rPh>
    <rPh sb="3" eb="5">
      <t>ブンセキ</t>
    </rPh>
    <rPh sb="6" eb="8">
      <t>ケッカ</t>
    </rPh>
    <rPh sb="9" eb="10">
      <t>ミ</t>
    </rPh>
    <rPh sb="13" eb="14">
      <t>ホン</t>
    </rPh>
    <rPh sb="14" eb="15">
      <t>シ</t>
    </rPh>
    <rPh sb="16" eb="18">
      <t>カンイ</t>
    </rPh>
    <rPh sb="18" eb="20">
      <t>スイドウ</t>
    </rPh>
    <rPh sb="20" eb="22">
      <t>ジギョウ</t>
    </rPh>
    <rPh sb="24" eb="26">
      <t>ジギョウ</t>
    </rPh>
    <rPh sb="26" eb="28">
      <t>キボ</t>
    </rPh>
    <rPh sb="29" eb="31">
      <t>シュウニュウ</t>
    </rPh>
    <rPh sb="32" eb="34">
      <t>ミア</t>
    </rPh>
    <rPh sb="42" eb="43">
      <t>ミズ</t>
    </rPh>
    <rPh sb="43" eb="45">
      <t>ジュヨウ</t>
    </rPh>
    <rPh sb="62" eb="63">
      <t>オヨ</t>
    </rPh>
    <rPh sb="64" eb="66">
      <t>カンロ</t>
    </rPh>
    <rPh sb="66" eb="68">
      <t>コウシン</t>
    </rPh>
    <rPh sb="68" eb="69">
      <t>リツ</t>
    </rPh>
    <rPh sb="70" eb="71">
      <t>ヒク</t>
    </rPh>
    <rPh sb="76" eb="78">
      <t>ウンエイ</t>
    </rPh>
    <rPh sb="78" eb="80">
      <t>ジョウキョウ</t>
    </rPh>
    <rPh sb="81" eb="83">
      <t>リョウコウ</t>
    </rPh>
    <rPh sb="85" eb="86">
      <t>イ</t>
    </rPh>
    <rPh sb="87" eb="88">
      <t>ガタ</t>
    </rPh>
    <rPh sb="95" eb="97">
      <t>シセツ</t>
    </rPh>
    <rPh sb="98" eb="101">
      <t>ロウキュウカ</t>
    </rPh>
    <rPh sb="102" eb="104">
      <t>シンコウ</t>
    </rPh>
    <rPh sb="109" eb="110">
      <t>オモ</t>
    </rPh>
    <rPh sb="142" eb="144">
      <t>トリク</t>
    </rPh>
    <rPh sb="156" eb="158">
      <t>ジョウキョウ</t>
    </rPh>
    <rPh sb="173" eb="175">
      <t>ザイゲン</t>
    </rPh>
    <rPh sb="178" eb="180">
      <t>シセツ</t>
    </rPh>
    <rPh sb="180" eb="182">
      <t>コウシン</t>
    </rPh>
    <rPh sb="182" eb="183">
      <t>オヨ</t>
    </rPh>
    <rPh sb="184" eb="186">
      <t>ユウシュウ</t>
    </rPh>
    <rPh sb="186" eb="187">
      <t>リツ</t>
    </rPh>
    <rPh sb="188" eb="190">
      <t>コウジョウ</t>
    </rPh>
    <rPh sb="208" eb="210">
      <t>カイゼン</t>
    </rPh>
    <rPh sb="211" eb="212">
      <t>ム</t>
    </rPh>
    <rPh sb="215" eb="217">
      <t>スイドウ</t>
    </rPh>
    <rPh sb="220" eb="221">
      <t>ホウ</t>
    </rPh>
    <rPh sb="221" eb="223">
      <t>テキヨウ</t>
    </rPh>
    <rPh sb="230" eb="232">
      <t>イカ</t>
    </rPh>
    <rPh sb="233" eb="235">
      <t>ジコウ</t>
    </rPh>
    <rPh sb="236" eb="238">
      <t>カイゼン</t>
    </rPh>
    <rPh sb="239" eb="240">
      <t>ト</t>
    </rPh>
    <rPh sb="241" eb="242">
      <t>ク</t>
    </rPh>
    <rPh sb="246" eb="248">
      <t>ヘイセイ</t>
    </rPh>
    <rPh sb="250" eb="252">
      <t>ネンド</t>
    </rPh>
    <rPh sb="254" eb="256">
      <t>リョウキン</t>
    </rPh>
    <rPh sb="256" eb="258">
      <t>チョウシュ</t>
    </rPh>
    <rPh sb="258" eb="260">
      <t>ギョウム</t>
    </rPh>
    <rPh sb="261" eb="263">
      <t>ミンカン</t>
    </rPh>
    <rPh sb="263" eb="265">
      <t>イタク</t>
    </rPh>
    <rPh sb="267" eb="269">
      <t>ケイヒ</t>
    </rPh>
    <rPh sb="270" eb="272">
      <t>セツゲン</t>
    </rPh>
    <rPh sb="273" eb="274">
      <t>ト</t>
    </rPh>
    <rPh sb="275" eb="276">
      <t>ク</t>
    </rPh>
    <rPh sb="282" eb="284">
      <t>セイビ</t>
    </rPh>
    <rPh sb="285" eb="287">
      <t>コウシン</t>
    </rPh>
    <rPh sb="312" eb="313">
      <t>ホウ</t>
    </rPh>
    <rPh sb="313" eb="315">
      <t>テキヨウ</t>
    </rPh>
    <rPh sb="316" eb="317">
      <t>ム</t>
    </rPh>
    <rPh sb="319" eb="321">
      <t>ケイエイ</t>
    </rPh>
    <rPh sb="321" eb="323">
      <t>センリャク</t>
    </rPh>
    <rPh sb="324" eb="326">
      <t>サクテイ</t>
    </rPh>
    <rPh sb="339" eb="341">
      <t>ケンナイ</t>
    </rPh>
    <rPh sb="342" eb="344">
      <t>ドウコウ</t>
    </rPh>
    <rPh sb="345" eb="347">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</si>
</sst>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0.31</c:v>
                </c:pt>
                <c:pt idx="1">
                  <c:v>0.17</c:v>
                </c:pt>
                <c:pt idx="2">
                  <c:v>0.38</c:v>
                </c:pt>
                <c:pt idx="3">
                  <c:v>0.33</c:v>
                </c:pt>
                <c:pt idx="4">
                  <c:v>0.06</c:v>
                </c:pt>
              </c:numCache>
            </c:numRef>
          </c:val>
        </c:ser>
        <c:dLbls>
          <c:showLegendKey val="0"/>
          <c:showVal val="0"/>
          <c:showCatName val="0"/>
          <c:showSerName val="0"/>
          <c:showPercent val="0"/>
          <c:showBubbleSize val="0"/>
        </c:dLbls>
        <c:gapWidth val="150"/>
        <c:axId val="97030912"/>
        <c:axId val="970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97030912"/>
        <c:axId val="97032832"/>
      </c:lineChart>
      <c:dateAx>
        <c:axId val="97030912"/>
        <c:scaling>
          <c:orientation val="minMax"/>
        </c:scaling>
        <c:delete val="1"/>
        <c:axPos val="b"/>
        <c:numFmt formatCode="ge" sourceLinked="1"/>
        <c:majorTickMark val="none"/>
        <c:minorTickMark val="none"/>
        <c:tickLblPos val="none"/>
        <c:crossAx val="97032832"/>
        <c:crosses val="autoZero"/>
        <c:auto val="1"/>
        <c:lblOffset val="100"/>
        <c:baseTimeUnit val="years"/>
      </c:dateAx>
      <c:valAx>
        <c:axId val="97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54.99</c:v>
                </c:pt>
                <c:pt idx="1">
                  <c:v>53.03</c:v>
                </c:pt>
                <c:pt idx="2">
                  <c:v>50.52</c:v>
                </c:pt>
                <c:pt idx="3">
                  <c:v>49.65</c:v>
                </c:pt>
                <c:pt idx="4">
                  <c:v>53.01</c:v>
                </c:pt>
              </c:numCache>
            </c:numRef>
          </c:val>
        </c:ser>
        <c:dLbls>
          <c:showLegendKey val="0"/>
          <c:showVal val="0"/>
          <c:showCatName val="0"/>
          <c:showSerName val="0"/>
          <c:showPercent val="0"/>
          <c:showBubbleSize val="0"/>
        </c:dLbls>
        <c:gapWidth val="150"/>
        <c:axId val="100476032"/>
        <c:axId val="1004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00476032"/>
        <c:axId val="100477952"/>
      </c:lineChart>
      <c:dateAx>
        <c:axId val="100476032"/>
        <c:scaling>
          <c:orientation val="minMax"/>
        </c:scaling>
        <c:delete val="1"/>
        <c:axPos val="b"/>
        <c:numFmt formatCode="ge" sourceLinked="1"/>
        <c:majorTickMark val="none"/>
        <c:minorTickMark val="none"/>
        <c:tickLblPos val="none"/>
        <c:crossAx val="100477952"/>
        <c:crosses val="autoZero"/>
        <c:auto val="1"/>
        <c:lblOffset val="100"/>
        <c:baseTimeUnit val="years"/>
      </c:dateAx>
      <c:valAx>
        <c:axId val="100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71.989999999999995</c:v>
                </c:pt>
                <c:pt idx="1">
                  <c:v>71.8</c:v>
                </c:pt>
                <c:pt idx="2">
                  <c:v>73.7</c:v>
                </c:pt>
                <c:pt idx="3">
                  <c:v>73.62</c:v>
                </c:pt>
                <c:pt idx="4">
                  <c:v>69.040000000000006</c:v>
                </c:pt>
              </c:numCache>
            </c:numRef>
          </c:val>
        </c:ser>
        <c:dLbls>
          <c:showLegendKey val="0"/>
          <c:showVal val="0"/>
          <c:showCatName val="0"/>
          <c:showSerName val="0"/>
          <c:showPercent val="0"/>
          <c:showBubbleSize val="0"/>
        </c:dLbls>
        <c:gapWidth val="150"/>
        <c:axId val="100520704"/>
        <c:axId val="1005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0520704"/>
        <c:axId val="100522624"/>
      </c:lineChart>
      <c:dateAx>
        <c:axId val="100520704"/>
        <c:scaling>
          <c:orientation val="minMax"/>
        </c:scaling>
        <c:delete val="1"/>
        <c:axPos val="b"/>
        <c:numFmt formatCode="ge" sourceLinked="1"/>
        <c:majorTickMark val="none"/>
        <c:minorTickMark val="none"/>
        <c:tickLblPos val="none"/>
        <c:crossAx val="100522624"/>
        <c:crosses val="autoZero"/>
        <c:auto val="1"/>
        <c:lblOffset val="100"/>
        <c:baseTimeUnit val="years"/>
      </c:dateAx>
      <c:valAx>
        <c:axId val="1005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86.62</c:v>
                </c:pt>
                <c:pt idx="1">
                  <c:v>74.48</c:v>
                </c:pt>
                <c:pt idx="2">
                  <c:v>85.84</c:v>
                </c:pt>
                <c:pt idx="3">
                  <c:v>86.83</c:v>
                </c:pt>
                <c:pt idx="4">
                  <c:v>86.64</c:v>
                </c:pt>
              </c:numCache>
            </c:numRef>
          </c:val>
        </c:ser>
        <c:dLbls>
          <c:showLegendKey val="0"/>
          <c:showVal val="0"/>
          <c:showCatName val="0"/>
          <c:showSerName val="0"/>
          <c:showPercent val="0"/>
          <c:showBubbleSize val="0"/>
        </c:dLbls>
        <c:gapWidth val="150"/>
        <c:axId val="96948608"/>
        <c:axId val="969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96948608"/>
        <c:axId val="96950528"/>
      </c:lineChart>
      <c:dateAx>
        <c:axId val="96948608"/>
        <c:scaling>
          <c:orientation val="minMax"/>
        </c:scaling>
        <c:delete val="1"/>
        <c:axPos val="b"/>
        <c:numFmt formatCode="ge" sourceLinked="1"/>
        <c:majorTickMark val="none"/>
        <c:minorTickMark val="none"/>
        <c:tickLblPos val="none"/>
        <c:crossAx val="96950528"/>
        <c:crosses val="autoZero"/>
        <c:auto val="1"/>
        <c:lblOffset val="100"/>
        <c:baseTimeUnit val="years"/>
      </c:dateAx>
      <c:valAx>
        <c:axId val="96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86624"/>
        <c:axId val="969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86624"/>
        <c:axId val="96988544"/>
      </c:lineChart>
      <c:dateAx>
        <c:axId val="96986624"/>
        <c:scaling>
          <c:orientation val="minMax"/>
        </c:scaling>
        <c:delete val="1"/>
        <c:axPos val="b"/>
        <c:numFmt formatCode="ge" sourceLinked="1"/>
        <c:majorTickMark val="none"/>
        <c:minorTickMark val="none"/>
        <c:tickLblPos val="none"/>
        <c:crossAx val="96988544"/>
        <c:crosses val="autoZero"/>
        <c:auto val="1"/>
        <c:lblOffset val="100"/>
        <c:baseTimeUnit val="years"/>
      </c:dateAx>
      <c:valAx>
        <c:axId val="969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67008"/>
        <c:axId val="99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67008"/>
        <c:axId val="99068928"/>
      </c:lineChart>
      <c:dateAx>
        <c:axId val="99067008"/>
        <c:scaling>
          <c:orientation val="minMax"/>
        </c:scaling>
        <c:delete val="1"/>
        <c:axPos val="b"/>
        <c:numFmt formatCode="ge" sourceLinked="1"/>
        <c:majorTickMark val="none"/>
        <c:minorTickMark val="none"/>
        <c:tickLblPos val="none"/>
        <c:crossAx val="99068928"/>
        <c:crosses val="autoZero"/>
        <c:auto val="1"/>
        <c:lblOffset val="100"/>
        <c:baseTimeUnit val="years"/>
      </c:dateAx>
      <c:valAx>
        <c:axId val="99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10208"/>
        <c:axId val="9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10208"/>
        <c:axId val="98912128"/>
      </c:lineChart>
      <c:dateAx>
        <c:axId val="98910208"/>
        <c:scaling>
          <c:orientation val="minMax"/>
        </c:scaling>
        <c:delete val="1"/>
        <c:axPos val="b"/>
        <c:numFmt formatCode="ge" sourceLinked="1"/>
        <c:majorTickMark val="none"/>
        <c:minorTickMark val="none"/>
        <c:tickLblPos val="none"/>
        <c:crossAx val="98912128"/>
        <c:crosses val="autoZero"/>
        <c:auto val="1"/>
        <c:lblOffset val="100"/>
        <c:baseTimeUnit val="years"/>
      </c:dateAx>
      <c:valAx>
        <c:axId val="9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32768"/>
        <c:axId val="98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32768"/>
        <c:axId val="98946432"/>
      </c:lineChart>
      <c:dateAx>
        <c:axId val="98832768"/>
        <c:scaling>
          <c:orientation val="minMax"/>
        </c:scaling>
        <c:delete val="1"/>
        <c:axPos val="b"/>
        <c:numFmt formatCode="ge" sourceLinked="1"/>
        <c:majorTickMark val="none"/>
        <c:minorTickMark val="none"/>
        <c:tickLblPos val="none"/>
        <c:crossAx val="98946432"/>
        <c:crosses val="autoZero"/>
        <c:auto val="1"/>
        <c:lblOffset val="100"/>
        <c:baseTimeUnit val="years"/>
      </c:dateAx>
      <c:valAx>
        <c:axId val="98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1049.31</c:v>
                </c:pt>
                <c:pt idx="1">
                  <c:v>976.85</c:v>
                </c:pt>
                <c:pt idx="2">
                  <c:v>950.9</c:v>
                </c:pt>
                <c:pt idx="3">
                  <c:v>934.33</c:v>
                </c:pt>
                <c:pt idx="4">
                  <c:v>886.94</c:v>
                </c:pt>
              </c:numCache>
            </c:numRef>
          </c:val>
        </c:ser>
        <c:dLbls>
          <c:showLegendKey val="0"/>
          <c:showVal val="0"/>
          <c:showCatName val="0"/>
          <c:showSerName val="0"/>
          <c:showPercent val="0"/>
          <c:showBubbleSize val="0"/>
        </c:dLbls>
        <c:gapWidth val="150"/>
        <c:axId val="98847744"/>
        <c:axId val="9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98847744"/>
        <c:axId val="98862208"/>
      </c:lineChart>
      <c:dateAx>
        <c:axId val="98847744"/>
        <c:scaling>
          <c:orientation val="minMax"/>
        </c:scaling>
        <c:delete val="1"/>
        <c:axPos val="b"/>
        <c:numFmt formatCode="ge" sourceLinked="1"/>
        <c:majorTickMark val="none"/>
        <c:minorTickMark val="none"/>
        <c:tickLblPos val="none"/>
        <c:crossAx val="98862208"/>
        <c:crosses val="autoZero"/>
        <c:auto val="1"/>
        <c:lblOffset val="100"/>
        <c:baseTimeUnit val="years"/>
      </c:dateAx>
      <c:valAx>
        <c:axId val="9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55.42</c:v>
                </c:pt>
                <c:pt idx="1">
                  <c:v>56.93</c:v>
                </c:pt>
                <c:pt idx="2">
                  <c:v>57.3</c:v>
                </c:pt>
                <c:pt idx="3">
                  <c:v>56.93</c:v>
                </c:pt>
                <c:pt idx="4">
                  <c:v>59.38</c:v>
                </c:pt>
              </c:numCache>
            </c:numRef>
          </c:val>
        </c:ser>
        <c:dLbls>
          <c:showLegendKey val="0"/>
          <c:showVal val="0"/>
          <c:showCatName val="0"/>
          <c:showSerName val="0"/>
          <c:showPercent val="0"/>
          <c:showBubbleSize val="0"/>
        </c:dLbls>
        <c:gapWidth val="150"/>
        <c:axId val="100403840"/>
        <c:axId val="1004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00403840"/>
        <c:axId val="100406016"/>
      </c:lineChart>
      <c:dateAx>
        <c:axId val="100403840"/>
        <c:scaling>
          <c:orientation val="minMax"/>
        </c:scaling>
        <c:delete val="1"/>
        <c:axPos val="b"/>
        <c:numFmt formatCode="ge" sourceLinked="1"/>
        <c:majorTickMark val="none"/>
        <c:minorTickMark val="none"/>
        <c:tickLblPos val="none"/>
        <c:crossAx val="100406016"/>
        <c:crosses val="autoZero"/>
        <c:auto val="1"/>
        <c:lblOffset val="100"/>
        <c:baseTimeUnit val="years"/>
      </c:dateAx>
      <c:valAx>
        <c:axId val="100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260.41000000000003</c:v>
                </c:pt>
                <c:pt idx="1">
                  <c:v>270.91000000000003</c:v>
                </c:pt>
                <c:pt idx="2">
                  <c:v>274.08999999999997</c:v>
                </c:pt>
                <c:pt idx="3">
                  <c:v>282.2</c:v>
                </c:pt>
                <c:pt idx="4">
                  <c:v>277.49</c:v>
                </c:pt>
              </c:numCache>
            </c:numRef>
          </c:val>
        </c:ser>
        <c:dLbls>
          <c:showLegendKey val="0"/>
          <c:showVal val="0"/>
          <c:showCatName val="0"/>
          <c:showSerName val="0"/>
          <c:showPercent val="0"/>
          <c:showBubbleSize val="0"/>
        </c:dLbls>
        <c:gapWidth val="150"/>
        <c:axId val="100423168"/>
        <c:axId val="100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00423168"/>
        <c:axId val="100425088"/>
      </c:lineChart>
      <c:dateAx>
        <c:axId val="100423168"/>
        <c:scaling>
          <c:orientation val="minMax"/>
        </c:scaling>
        <c:delete val="1"/>
        <c:axPos val="b"/>
        <c:numFmt formatCode="ge" sourceLinked="1"/>
        <c:majorTickMark val="none"/>
        <c:minorTickMark val="none"/>
        <c:tickLblPos val="none"/>
        <c:crossAx val="100425088"/>
        <c:crosses val="autoZero"/>
        <c:auto val="1"/>
        <c:lblOffset val="100"/>
        <c:baseTimeUnit val="years"/>
      </c:dateAx>
      <c:valAx>
        <c:axId val="100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7"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北杜市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48065</v>
      </c>
      <c r="AJ8" s="55"/>
      <c r="AK8" s="55"/>
      <c r="AL8" s="55"/>
      <c r="AM8" s="55"/>
      <c r="AN8" s="55"/>
      <c r="AO8" s="55"/>
      <c r="AP8" s="56"/>
      <c r="AQ8" s="46">
        <f>データ!R6</f>
        <v>602.48</v>
      </c>
      <c r="AR8" s="46"/>
      <c r="AS8" s="46"/>
      <c r="AT8" s="46"/>
      <c r="AU8" s="46"/>
      <c r="AV8" s="46"/>
      <c r="AW8" s="46"/>
      <c r="AX8" s="46"/>
      <c r="AY8" s="46">
        <f>データ!S6</f>
        <v>79.78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96.6</v>
      </c>
      <c r="S10" s="46"/>
      <c r="T10" s="46"/>
      <c r="U10" s="46"/>
      <c r="V10" s="46"/>
      <c r="W10" s="46"/>
      <c r="X10" s="46"/>
      <c r="Y10" s="46"/>
      <c r="Z10" s="80">
        <f>データ!P6</f>
        <v>2380</v>
      </c>
      <c r="AA10" s="80"/>
      <c r="AB10" s="80"/>
      <c r="AC10" s="80"/>
      <c r="AD10" s="80"/>
      <c r="AE10" s="80"/>
      <c r="AF10" s="80"/>
      <c r="AG10" s="80"/>
      <c r="AH10" s="2"/>
      <c r="AI10" s="80">
        <f>データ!T6</f>
        <v>46297</v>
      </c>
      <c r="AJ10" s="80"/>
      <c r="AK10" s="80"/>
      <c r="AL10" s="80"/>
      <c r="AM10" s="80"/>
      <c r="AN10" s="80"/>
      <c r="AO10" s="80"/>
      <c r="AP10" s="80"/>
      <c r="AQ10" s="46">
        <f>データ!U6</f>
        <v>223.49</v>
      </c>
      <c r="AR10" s="46"/>
      <c r="AS10" s="46"/>
      <c r="AT10" s="46"/>
      <c r="AU10" s="46"/>
      <c r="AV10" s="46"/>
      <c r="AW10" s="46"/>
      <c r="AX10" s="46"/>
      <c r="AY10" s="46">
        <f>データ!V6</f>
        <v>207.15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106</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107</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192091</v>
      </c>
      <c r="D6" s="31">
        <f t="shared" si="3"/>
        <v>47</v>
      </c>
      <c r="E6" s="31">
        <f t="shared" si="3"/>
        <v>1</v>
      </c>
      <c r="F6" s="31">
        <f t="shared" si="3"/>
        <v>0</v>
      </c>
      <c r="G6" s="31">
        <f t="shared" si="3"/>
        <v>0</v>
      </c>
      <c r="H6" s="31" t="str">
        <f t="shared" si="3"/>
        <v>山梨県　北杜市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96.6</v>
      </c>
      <c r="P6" s="32">
        <f t="shared" si="3"/>
        <v>2380</v>
      </c>
      <c r="Q6" s="32">
        <f t="shared" si="3"/>
        <v>48065</v>
      </c>
      <c r="R6" s="32">
        <f t="shared" si="3"/>
        <v>602.48</v>
      </c>
      <c r="S6" s="32">
        <f t="shared" si="3"/>
        <v>79.78</v>
      </c>
      <c r="T6" s="32">
        <f t="shared" si="3"/>
        <v>46297</v>
      </c>
      <c r="U6" s="32">
        <f t="shared" si="3"/>
        <v>223.49</v>
      </c>
      <c r="V6" s="32">
        <f t="shared" si="3"/>
        <v>207.15</v>
      </c>
      <c r="W6" s="33">
        <f>IF(W7="",NA(),W7)</f>
        <v>86.62</v>
      </c>
      <c r="X6" s="33">
        <f t="shared" ref="X6:AF6" si="4">IF(X7="",NA(),X7)</f>
        <v>74.48</v>
      </c>
      <c r="Y6" s="33">
        <f t="shared" si="4"/>
        <v>85.84</v>
      </c>
      <c r="Z6" s="33">
        <f t="shared" si="4"/>
        <v>86.83</v>
      </c>
      <c r="AA6" s="33">
        <f t="shared" si="4"/>
        <v>86.64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1049.31</v>
      </c>
      <c r="BE6" s="33">
        <f t="shared" ref="BE6:BM6" si="7">IF(BE7="",NA(),BE7)</f>
        <v>976.85</v>
      </c>
      <c r="BF6" s="33">
        <f t="shared" si="7"/>
        <v>950.9</v>
      </c>
      <c r="BG6" s="33">
        <f t="shared" si="7"/>
        <v>934.33</v>
      </c>
      <c r="BH6" s="33">
        <f t="shared" si="7"/>
        <v>886.94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55.42</v>
      </c>
      <c r="BP6" s="33">
        <f t="shared" ref="BP6:BX6" si="8">IF(BP7="",NA(),BP7)</f>
        <v>56.93</v>
      </c>
      <c r="BQ6" s="33">
        <f t="shared" si="8"/>
        <v>57.3</v>
      </c>
      <c r="BR6" s="33">
        <f t="shared" si="8"/>
        <v>56.93</v>
      </c>
      <c r="BS6" s="33">
        <f t="shared" si="8"/>
        <v>59.38</v>
      </c>
      <c r="BT6" s="33">
        <f t="shared" si="8"/>
        <v>54.56</v>
      </c>
      <c r="BU6" s="33">
        <f t="shared" si="8"/>
        <v>54.57</v>
      </c>
      <c r="BV6" s="33">
        <f t="shared" si="8"/>
        <v>54.4</v>
      </c>
      <c r="BW6" s="33">
        <f t="shared" si="8"/>
        <v>54.45</v>
      </c>
      <c r="BX6" s="33">
        <f t="shared" si="8"/>
        <v>54.33</v>
      </c>
      <c r="BY6" s="32" t="str">
        <f>IF(BY7="","",IF(BY7="-","【-】","【"&amp;SUBSTITUTE(TEXT(BY7,"#,##0.00"),"-","△")&amp;"】"))</f>
        <v>【33.35】</v>
      </c>
      <c r="BZ6" s="33">
        <f>IF(BZ7="",NA(),BZ7)</f>
        <v>260.41000000000003</v>
      </c>
      <c r="CA6" s="33">
        <f t="shared" ref="CA6:CI6" si="9">IF(CA7="",NA(),CA7)</f>
        <v>270.91000000000003</v>
      </c>
      <c r="CB6" s="33">
        <f t="shared" si="9"/>
        <v>274.08999999999997</v>
      </c>
      <c r="CC6" s="33">
        <f t="shared" si="9"/>
        <v>282.2</v>
      </c>
      <c r="CD6" s="33">
        <f t="shared" si="9"/>
        <v>277.49</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54.99</v>
      </c>
      <c r="CL6" s="33">
        <f t="shared" ref="CL6:CT6" si="10">IF(CL7="",NA(),CL7)</f>
        <v>53.03</v>
      </c>
      <c r="CM6" s="33">
        <f t="shared" si="10"/>
        <v>50.52</v>
      </c>
      <c r="CN6" s="33">
        <f t="shared" si="10"/>
        <v>49.65</v>
      </c>
      <c r="CO6" s="33">
        <f t="shared" si="10"/>
        <v>53.01</v>
      </c>
      <c r="CP6" s="33">
        <f t="shared" si="10"/>
        <v>64.3</v>
      </c>
      <c r="CQ6" s="33">
        <f t="shared" si="10"/>
        <v>63.99</v>
      </c>
      <c r="CR6" s="33">
        <f t="shared" si="10"/>
        <v>62.01</v>
      </c>
      <c r="CS6" s="33">
        <f t="shared" si="10"/>
        <v>60.68</v>
      </c>
      <c r="CT6" s="33">
        <f t="shared" si="10"/>
        <v>59.87</v>
      </c>
      <c r="CU6" s="32" t="str">
        <f>IF(CU7="","",IF(CU7="-","【-】","【"&amp;SUBSTITUTE(TEXT(CU7,"#,##0.00"),"-","△")&amp;"】"))</f>
        <v>【57.58】</v>
      </c>
      <c r="CV6" s="33">
        <f>IF(CV7="",NA(),CV7)</f>
        <v>71.989999999999995</v>
      </c>
      <c r="CW6" s="33">
        <f t="shared" ref="CW6:DE6" si="11">IF(CW7="",NA(),CW7)</f>
        <v>71.8</v>
      </c>
      <c r="CX6" s="33">
        <f t="shared" si="11"/>
        <v>73.7</v>
      </c>
      <c r="CY6" s="33">
        <f t="shared" si="11"/>
        <v>73.62</v>
      </c>
      <c r="CZ6" s="33">
        <f t="shared" si="11"/>
        <v>69.040000000000006</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0.31</v>
      </c>
      <c r="ED6" s="33">
        <f t="shared" ref="ED6:EL6" si="14">IF(ED7="",NA(),ED7)</f>
        <v>0.17</v>
      </c>
      <c r="EE6" s="33">
        <f t="shared" si="14"/>
        <v>0.38</v>
      </c>
      <c r="EF6" s="33">
        <f t="shared" si="14"/>
        <v>0.33</v>
      </c>
      <c r="EG6" s="33">
        <f t="shared" si="14"/>
        <v>0.06</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192091</v>
      </c>
      <c r="D7" s="35">
        <v>47</v>
      </c>
      <c r="E7" s="35">
        <v>1</v>
      </c>
      <c r="F7" s="35">
        <v>0</v>
      </c>
      <c r="G7" s="35">
        <v>0</v>
      </c>
      <c r="H7" s="35" t="s">
        <v>93</v>
      </c>
      <c r="I7" s="35" t="s">
        <v>94</v>
      </c>
      <c r="J7" s="35" t="s">
        <v>95</v>
      </c>
      <c r="K7" s="35" t="s">
        <v>96</v>
      </c>
      <c r="L7" s="35" t="s">
        <v>97</v>
      </c>
      <c r="M7" s="36" t="s">
        <v>98</v>
      </c>
      <c r="N7" s="36" t="s">
        <v>99</v>
      </c>
      <c r="O7" s="36">
        <v>96.6</v>
      </c>
      <c r="P7" s="36">
        <v>2380</v>
      </c>
      <c r="Q7" s="36">
        <v>48065</v>
      </c>
      <c r="R7" s="36">
        <v>602.48</v>
      </c>
      <c r="S7" s="36">
        <v>79.78</v>
      </c>
      <c r="T7" s="36">
        <v>46297</v>
      </c>
      <c r="U7" s="36">
        <v>223.49</v>
      </c>
      <c r="V7" s="36">
        <v>207.15</v>
      </c>
      <c r="W7" s="36">
        <v>86.62</v>
      </c>
      <c r="X7" s="36">
        <v>74.48</v>
      </c>
      <c r="Y7" s="36">
        <v>85.84</v>
      </c>
      <c r="Z7" s="36">
        <v>86.83</v>
      </c>
      <c r="AA7" s="36">
        <v>86.64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1049.31</v>
      </c>
      <c r="BE7" s="36">
        <v>976.85</v>
      </c>
      <c r="BF7" s="36">
        <v>950.9</v>
      </c>
      <c r="BG7" s="36">
        <v>934.33</v>
      </c>
      <c r="BH7" s="36">
        <v>886.94</v>
      </c>
      <c r="BI7" s="36">
        <v>1355.28</v>
      </c>
      <c r="BJ7" s="36">
        <v>1321.78</v>
      </c>
      <c r="BK7" s="36">
        <v>1326.51</v>
      </c>
      <c r="BL7" s="36">
        <v>1285.3599999999999</v>
      </c>
      <c r="BM7" s="36">
        <v>1246.73</v>
      </c>
      <c r="BN7" s="36">
        <v>1242.9000000000001</v>
      </c>
      <c r="BO7" s="36">
        <v>55.42</v>
      </c>
      <c r="BP7" s="36">
        <v>56.93</v>
      </c>
      <c r="BQ7" s="36">
        <v>57.3</v>
      </c>
      <c r="BR7" s="36">
        <v>56.93</v>
      </c>
      <c r="BS7" s="36">
        <v>59.38</v>
      </c>
      <c r="BT7" s="36">
        <v>54.56</v>
      </c>
      <c r="BU7" s="36">
        <v>54.57</v>
      </c>
      <c r="BV7" s="36">
        <v>54.4</v>
      </c>
      <c r="BW7" s="36">
        <v>54.45</v>
      </c>
      <c r="BX7" s="36">
        <v>54.33</v>
      </c>
      <c r="BY7" s="36">
        <v>33.35</v>
      </c>
      <c r="BZ7" s="36">
        <v>260.41000000000003</v>
      </c>
      <c r="CA7" s="36">
        <v>270.91000000000003</v>
      </c>
      <c r="CB7" s="36">
        <v>274.08999999999997</v>
      </c>
      <c r="CC7" s="36">
        <v>282.2</v>
      </c>
      <c r="CD7" s="36">
        <v>277.49</v>
      </c>
      <c r="CE7" s="36">
        <v>314.44</v>
      </c>
      <c r="CF7" s="36">
        <v>318.02999999999997</v>
      </c>
      <c r="CG7" s="36">
        <v>325.14</v>
      </c>
      <c r="CH7" s="36">
        <v>332.75</v>
      </c>
      <c r="CI7" s="36">
        <v>341.05</v>
      </c>
      <c r="CJ7" s="36">
        <v>524.69000000000005</v>
      </c>
      <c r="CK7" s="36">
        <v>54.99</v>
      </c>
      <c r="CL7" s="36">
        <v>53.03</v>
      </c>
      <c r="CM7" s="36">
        <v>50.52</v>
      </c>
      <c r="CN7" s="36">
        <v>49.65</v>
      </c>
      <c r="CO7" s="36">
        <v>53.01</v>
      </c>
      <c r="CP7" s="36">
        <v>64.3</v>
      </c>
      <c r="CQ7" s="36">
        <v>63.99</v>
      </c>
      <c r="CR7" s="36">
        <v>62.01</v>
      </c>
      <c r="CS7" s="36">
        <v>60.68</v>
      </c>
      <c r="CT7" s="36">
        <v>59.87</v>
      </c>
      <c r="CU7" s="36">
        <v>57.58</v>
      </c>
      <c r="CV7" s="36">
        <v>71.989999999999995</v>
      </c>
      <c r="CW7" s="36">
        <v>71.8</v>
      </c>
      <c r="CX7" s="36">
        <v>73.7</v>
      </c>
      <c r="CY7" s="36">
        <v>73.62</v>
      </c>
      <c r="CZ7" s="36">
        <v>69.040000000000006</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0.31</v>
      </c>
      <c r="ED7" s="36">
        <v>0.17</v>
      </c>
      <c r="EE7" s="36">
        <v>0.38</v>
      </c>
      <c r="EF7" s="36">
        <v>0.33</v>
      </c>
      <c r="EG7" s="36">
        <v>0.06</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2017-02-14T04:50:12Z</cp:lastPrinted>
  <dcterms:created xsi:type="dcterms:W3CDTF">2016-12-02T02:17:51Z</dcterms:created>
  <dcterms:modified xsi:type="dcterms:W3CDTF">2017-02-22T00:58:13Z</dcterms:modified>
</cp:coreProperties>
</file>