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16【H28】年度\■2 総務管理担当\調査（市役所関係）\H29.1.24「公営企業に係る「経営比較分析表」の分析等について\提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<sst xmlns="http://schemas.openxmlformats.org/spreadsheetml/2006/main" count="221" uniqueCount="111">
  <si>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</si>
  <si>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</si>
  <si>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</si>
  <si>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</si>
  <si>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</si>
  <si>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</si>
  <si>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</si>
  <si>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</si>
  <si>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</si>
  <si>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</si>
  <si>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</si>
  <si>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</si>
  <si>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</si>
  <si>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</si>
  <si>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</si>
  <si>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</si>
  <si>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</si>
  <si>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</si>
  <si>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</si>
  <si>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</si>
  <si>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</si>
  <si>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</si>
  <si>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</si>
  <si>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</si>
  <si>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</si>
  <si>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</si>
  <si>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</si>
  <si>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</si>
  <si>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</si>
  <si>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</si>
  <si>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</si>
  <si>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</si>
  <si>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</si>
  <si>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</si>
  <si>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</si>
  <si>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</si>
  <si>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</si>
  <si>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</si>
  <si>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</si>
  <si>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</si>
  <si>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</si>
  <si>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</si>
  <si>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</si>
  <si>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</si>
  <si>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</si>
  <si>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</si>
  <si>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</si>
  <si>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</si>
  <si>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</si>
  <si>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</si>
  <si>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</si>
  <si>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</si>
  <si>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</si>
  <si>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</si>
  <si>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</si>
  <si>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</si>
  <si>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</si>
  <si>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</si>
  <si>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</si>
  <si>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</si>
  <si>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</si>
  <si>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</si>
  <si>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</si>
  <si>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</si>
  <si>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</si>
  <si>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</si>
  <si>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</si>
  <si>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</si>
  <si>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</si>
  <si>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</si>
  <si>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</si>
  <si>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</si>
  <si>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</si>
  <si>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</si>
  <si>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</si>
  <si>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</si>
  <si>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</si>
  <si>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</si>
  <si>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</si>
  <si>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</si>
  <si>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</si>
  <si>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</si>
  <si>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</si>
  <si>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</si>
  <si>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</si>
  <si>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</si>
  <si>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</si>
  <si>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</si>
  <si>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</si>
  <si>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</si>
  <si>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</si>
  <si>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</si>
  <si>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</si>
  <si>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</si>
  <si>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</si>
  <si>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</si>
  <si>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南アルプス市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</si>
  <si>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</si>
  <si>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</si>
  <si>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</si>
  <si>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</si>
  <si>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</si>
  <si>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</si>
  <si>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</si>
  <si>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</si>
  <si>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</si>
  <si>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</si>
  <si>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</si>
  <si>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収益的収支比率は昨年より高くなっているが、料金収入等が増えたことによる増加ではないため実質は昨年と変わらない状態である。
　経費回収率も例年同様に平均を大きく下回っており、適切な使用料設定が必要と考えられる。
　企業債残高対事業規模比率は昨年と比べ減少したものの、ここ近年の数値は概ね横ばい状態となっているため、料金収入の見直しを検討する必要がある
　汚水処理原価は、昨年同様に大きな修繕等が無かったため平均を下回っているが、年数の経過等により高くなることが予想される。
　施設利用率は100％近くと毎年変わらず、水洗化率も増加しているが、要因となるものの中に人口減少もあるため、今後の利用者数に応じて料金収入に影響してくると予想される。</t>
    <rPh sb="1" eb="3">
      <t>シュウエキ</t>
    </rPh>
    <rPh sb="3" eb="4">
      <t>テキ</t>
    </rPh>
    <rPh sb="4" eb="6">
      <t>シュウシ</t>
    </rPh>
    <rPh sb="6" eb="8">
      <t>ヒリツ</t>
    </rPh>
    <rPh sb="9" eb="11">
      <t>サクネン</t>
    </rPh>
    <rPh sb="13" eb="14">
      <t>タカ</t>
    </rPh>
    <rPh sb="22" eb="24">
      <t>リョウキン</t>
    </rPh>
    <rPh sb="24" eb="26">
      <t>シュウニュウ</t>
    </rPh>
    <rPh sb="26" eb="27">
      <t>トウ</t>
    </rPh>
    <rPh sb="28" eb="29">
      <t>フ</t>
    </rPh>
    <rPh sb="36" eb="38">
      <t>ゾウカ</t>
    </rPh>
    <rPh sb="44" eb="46">
      <t>ジッシツ</t>
    </rPh>
    <rPh sb="47" eb="49">
      <t>サクネン</t>
    </rPh>
    <rPh sb="50" eb="51">
      <t>カ</t>
    </rPh>
    <rPh sb="55" eb="57">
      <t>ジョウタイ</t>
    </rPh>
    <rPh sb="63" eb="65">
      <t>ケイヒ</t>
    </rPh>
    <rPh sb="65" eb="67">
      <t>カイシュウ</t>
    </rPh>
    <rPh sb="67" eb="68">
      <t>リツ</t>
    </rPh>
    <rPh sb="69" eb="71">
      <t>レイネン</t>
    </rPh>
    <rPh sb="71" eb="73">
      <t>ドウヨウ</t>
    </rPh>
    <rPh sb="74" eb="76">
      <t>ヘイキン</t>
    </rPh>
    <rPh sb="77" eb="78">
      <t>オオ</t>
    </rPh>
    <rPh sb="80" eb="82">
      <t>シタマワ</t>
    </rPh>
    <rPh sb="87" eb="89">
      <t>テキセツ</t>
    </rPh>
    <rPh sb="90" eb="93">
      <t>シヨウリョウ</t>
    </rPh>
    <rPh sb="93" eb="95">
      <t>セッテイ</t>
    </rPh>
    <rPh sb="96" eb="98">
      <t>ヒツヨウ</t>
    </rPh>
    <rPh sb="99" eb="100">
      <t>カンガ</t>
    </rPh>
    <rPh sb="107" eb="109">
      <t>キギョウ</t>
    </rPh>
    <rPh sb="120" eb="122">
      <t>サクネン</t>
    </rPh>
    <rPh sb="123" eb="124">
      <t>クラ</t>
    </rPh>
    <rPh sb="125" eb="127">
      <t>ゲンショウ</t>
    </rPh>
    <rPh sb="135" eb="137">
      <t>キンネン</t>
    </rPh>
    <rPh sb="138" eb="140">
      <t>スウチ</t>
    </rPh>
    <rPh sb="141" eb="142">
      <t>オオム</t>
    </rPh>
    <rPh sb="143" eb="144">
      <t>ヨコ</t>
    </rPh>
    <rPh sb="146" eb="148">
      <t>ジョウタイ</t>
    </rPh>
    <rPh sb="157" eb="159">
      <t>リョウキン</t>
    </rPh>
    <rPh sb="159" eb="161">
      <t>シュウニュウ</t>
    </rPh>
    <rPh sb="162" eb="164">
      <t>ミナオ</t>
    </rPh>
    <rPh sb="166" eb="168">
      <t>ケントウ</t>
    </rPh>
    <rPh sb="170" eb="172">
      <t>ヒツヨウ</t>
    </rPh>
    <rPh sb="177" eb="179">
      <t>オスイ</t>
    </rPh>
    <rPh sb="179" eb="181">
      <t>ショリ</t>
    </rPh>
    <rPh sb="181" eb="183">
      <t>ゲンカ</t>
    </rPh>
    <rPh sb="185" eb="187">
      <t>サクネン</t>
    </rPh>
    <rPh sb="187" eb="189">
      <t>ドウヨウ</t>
    </rPh>
    <rPh sb="190" eb="191">
      <t>オオ</t>
    </rPh>
    <rPh sb="193" eb="195">
      <t>シュウゼン</t>
    </rPh>
    <rPh sb="195" eb="196">
      <t>トウ</t>
    </rPh>
    <rPh sb="197" eb="198">
      <t>ナ</t>
    </rPh>
    <rPh sb="203" eb="205">
      <t>ヘイキン</t>
    </rPh>
    <rPh sb="206" eb="208">
      <t>シタマワ</t>
    </rPh>
    <rPh sb="214" eb="216">
      <t>ネンスウ</t>
    </rPh>
    <rPh sb="217" eb="219">
      <t>ケイカ</t>
    </rPh>
    <rPh sb="219" eb="220">
      <t>トウ</t>
    </rPh>
    <rPh sb="223" eb="224">
      <t>タカ</t>
    </rPh>
    <rPh sb="230" eb="232">
      <t>ヨソウ</t>
    </rPh>
    <rPh sb="238" eb="240">
      <t>シセツ</t>
    </rPh>
    <rPh sb="240" eb="242">
      <t>リヨウ</t>
    </rPh>
    <rPh sb="242" eb="243">
      <t>リツ</t>
    </rPh>
    <rPh sb="248" eb="249">
      <t>チカ</t>
    </rPh>
    <rPh sb="251" eb="253">
      <t>マイトシ</t>
    </rPh>
    <rPh sb="253" eb="254">
      <t>カ</t>
    </rPh>
    <rPh sb="258" eb="261">
      <t>スイセンカ</t>
    </rPh>
    <rPh sb="261" eb="262">
      <t>リツ</t>
    </rPh>
    <rPh sb="263" eb="265">
      <t>ゾウカ</t>
    </rPh>
    <rPh sb="271" eb="273">
      <t>ヨウイン</t>
    </rPh>
    <rPh sb="279" eb="280">
      <t>ナカ</t>
    </rPh>
    <rPh sb="281" eb="283">
      <t>ジンコウ</t>
    </rPh>
    <rPh sb="283" eb="285">
      <t>ゲンショウ</t>
    </rPh>
    <rPh sb="291" eb="293">
      <t>コンゴ</t>
    </rPh>
    <rPh sb="294" eb="297">
      <t>リヨウシャ</t>
    </rPh>
    <rPh sb="297" eb="298">
      <t>スウ</t>
    </rPh>
    <rPh sb="299" eb="300">
      <t>オウ</t>
    </rPh>
    <rPh sb="302" eb="304">
      <t>リョウキン</t>
    </rPh>
    <rPh sb="304" eb="306">
      <t>シュウニュウ</t>
    </rPh>
    <rPh sb="307" eb="309">
      <t>エイキョウ</t>
    </rPh>
    <rPh sb="314" eb="316">
      <t>ヨソウ</t>
    </rPh>
    <phoneticPr fontId="4"/>
  </si>
  <si>
    <t>　平成８年から共用開始され、処理場やポンプ施設において老朽化による修繕が必要とされる箇所が出てきている。
　今後、長寿命化計画を策定することにより計画的に補修・部品交換等を行い、故障による機能停止といった最悪なケースを防ぐことができるよう対応していく。</t>
    <rPh sb="1" eb="3">
      <t>ヘイセイ</t>
    </rPh>
    <rPh sb="4" eb="5">
      <t>ネン</t>
    </rPh>
    <rPh sb="7" eb="9">
      <t>キョウヨウ</t>
    </rPh>
    <rPh sb="9" eb="11">
      <t>カイシ</t>
    </rPh>
    <rPh sb="14" eb="17">
      <t>ショリジョウ</t>
    </rPh>
    <rPh sb="21" eb="23">
      <t>シセツ</t>
    </rPh>
    <rPh sb="27" eb="30">
      <t>ロウキュウカ</t>
    </rPh>
    <rPh sb="33" eb="35">
      <t>シュウゼン</t>
    </rPh>
    <rPh sb="36" eb="38">
      <t>ヒツヨウ</t>
    </rPh>
    <rPh sb="42" eb="44">
      <t>カショ</t>
    </rPh>
    <rPh sb="45" eb="46">
      <t>デ</t>
    </rPh>
    <rPh sb="54" eb="56">
      <t>コンゴ</t>
    </rPh>
    <rPh sb="57" eb="58">
      <t>チョウ</t>
    </rPh>
    <rPh sb="58" eb="60">
      <t>ジュミョウ</t>
    </rPh>
    <rPh sb="60" eb="61">
      <t>カ</t>
    </rPh>
    <rPh sb="61" eb="63">
      <t>ケイカク</t>
    </rPh>
    <rPh sb="64" eb="66">
      <t>サクテイ</t>
    </rPh>
    <rPh sb="73" eb="75">
      <t>ケイカク</t>
    </rPh>
    <rPh sb="75" eb="76">
      <t>テキ</t>
    </rPh>
    <rPh sb="77" eb="79">
      <t>ホシュウ</t>
    </rPh>
    <rPh sb="80" eb="82">
      <t>ブヒン</t>
    </rPh>
    <rPh sb="82" eb="84">
      <t>コウカン</t>
    </rPh>
    <rPh sb="84" eb="85">
      <t>トウ</t>
    </rPh>
    <rPh sb="86" eb="87">
      <t>オコ</t>
    </rPh>
    <rPh sb="89" eb="91">
      <t>コショウ</t>
    </rPh>
    <rPh sb="94" eb="96">
      <t>キノウ</t>
    </rPh>
    <rPh sb="96" eb="98">
      <t>テイシ</t>
    </rPh>
    <rPh sb="102" eb="104">
      <t>サイアク</t>
    </rPh>
    <rPh sb="109" eb="110">
      <t>フセ</t>
    </rPh>
    <rPh sb="119" eb="121">
      <t>タイオウ</t>
    </rPh>
    <phoneticPr fontId="4"/>
  </si>
  <si>
    <t xml:space="preserve">　農業集落排水事業は、農業用用排水の水質汚濁の防止、また地域に住む人の生活環境を快適にし、水環境を保全することを目的とした事業である。
　地形等の問題により下水道普及が困難な山村地域ではあるが、本市の水源にもあたる重要な地域であることから、一般財源を投入しても維持すべき事業と考える。
　経費回収率の改善は困難であるが、水洗化率向上に向けた取組み、適切な使用料の設定、今後の維持管理・老朽化対策等を検証をし、経営改善を図る。
</t>
    <rPh sb="1" eb="3">
      <t>ノウギョウ</t>
    </rPh>
    <rPh sb="3" eb="5">
      <t>シュウラク</t>
    </rPh>
    <rPh sb="5" eb="7">
      <t>ハイスイ</t>
    </rPh>
    <rPh sb="7" eb="9">
      <t>ジギョウ</t>
    </rPh>
    <rPh sb="11" eb="14">
      <t>ノウギョウヨウ</t>
    </rPh>
    <rPh sb="14" eb="15">
      <t>ヨウ</t>
    </rPh>
    <rPh sb="15" eb="17">
      <t>ハイスイ</t>
    </rPh>
    <rPh sb="18" eb="20">
      <t>スイシツ</t>
    </rPh>
    <rPh sb="20" eb="22">
      <t>オダク</t>
    </rPh>
    <rPh sb="23" eb="25">
      <t>ボウシ</t>
    </rPh>
    <rPh sb="28" eb="30">
      <t>チイキ</t>
    </rPh>
    <rPh sb="31" eb="32">
      <t>ス</t>
    </rPh>
    <rPh sb="33" eb="34">
      <t>ヒト</t>
    </rPh>
    <rPh sb="35" eb="37">
      <t>セイカツ</t>
    </rPh>
    <rPh sb="37" eb="39">
      <t>カンキョウ</t>
    </rPh>
    <rPh sb="40" eb="42">
      <t>カイテキ</t>
    </rPh>
    <rPh sb="45" eb="46">
      <t>ミズ</t>
    </rPh>
    <rPh sb="46" eb="48">
      <t>カンキョウ</t>
    </rPh>
    <rPh sb="49" eb="51">
      <t>ホゼン</t>
    </rPh>
    <rPh sb="56" eb="58">
      <t>モクテキ</t>
    </rPh>
    <rPh sb="61" eb="63">
      <t>ジギョウ</t>
    </rPh>
    <rPh sb="69" eb="71">
      <t>チケイ</t>
    </rPh>
    <rPh sb="71" eb="72">
      <t>トウ</t>
    </rPh>
    <rPh sb="73" eb="75">
      <t>モンダイ</t>
    </rPh>
    <rPh sb="78" eb="80">
      <t>ゲスイ</t>
    </rPh>
    <rPh sb="80" eb="81">
      <t>ドウ</t>
    </rPh>
    <rPh sb="81" eb="83">
      <t>フキュウ</t>
    </rPh>
    <rPh sb="84" eb="86">
      <t>コンナン</t>
    </rPh>
    <rPh sb="87" eb="89">
      <t>サンソン</t>
    </rPh>
    <rPh sb="89" eb="91">
      <t>チイキ</t>
    </rPh>
    <rPh sb="97" eb="98">
      <t>ホン</t>
    </rPh>
    <rPh sb="98" eb="99">
      <t>シ</t>
    </rPh>
    <rPh sb="100" eb="102">
      <t>スイゲン</t>
    </rPh>
    <rPh sb="107" eb="109">
      <t>ジュウヨウ</t>
    </rPh>
    <rPh sb="110" eb="112">
      <t>チイキ</t>
    </rPh>
    <rPh sb="120" eb="122">
      <t>イッパン</t>
    </rPh>
    <rPh sb="122" eb="124">
      <t>ザイゲン</t>
    </rPh>
    <rPh sb="125" eb="127">
      <t>トウニュウ</t>
    </rPh>
    <rPh sb="130" eb="132">
      <t>イジ</t>
    </rPh>
    <rPh sb="135" eb="137">
      <t>ジギョウ</t>
    </rPh>
    <rPh sb="138" eb="139">
      <t>カンガ</t>
    </rPh>
    <rPh sb="144" eb="146">
      <t>ケイヒ</t>
    </rPh>
    <rPh sb="146" eb="148">
      <t>カイシュウ</t>
    </rPh>
    <rPh sb="148" eb="149">
      <t>リツ</t>
    </rPh>
    <rPh sb="150" eb="152">
      <t>カイゼン</t>
    </rPh>
    <rPh sb="153" eb="155">
      <t>コンナン</t>
    </rPh>
    <rPh sb="160" eb="163">
      <t>スイセンカ</t>
    </rPh>
    <rPh sb="163" eb="164">
      <t>リツ</t>
    </rPh>
    <rPh sb="164" eb="166">
      <t>コウジョウ</t>
    </rPh>
    <rPh sb="167" eb="168">
      <t>ム</t>
    </rPh>
    <rPh sb="170" eb="172">
      <t>トリク</t>
    </rPh>
    <rPh sb="174" eb="176">
      <t>テキセツ</t>
    </rPh>
    <rPh sb="177" eb="180">
      <t>シヨウリョウ</t>
    </rPh>
    <rPh sb="181" eb="183">
      <t>セッテイ</t>
    </rPh>
    <rPh sb="184" eb="18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</si>
</sst>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9269024"/>
        <c:axId val="39926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99269024"/>
        <c:axId val="399269416"/>
      </c:lineChart>
      <c:dateAx>
        <c:axId val="399269024"/>
        <c:scaling>
          <c:orientation val="minMax"/>
        </c:scaling>
        <c:delete val="1"/>
        <c:axPos val="b"/>
        <c:numFmt formatCode="ge" sourceLinked="1"/>
        <c:majorTickMark val="none"/>
        <c:minorTickMark val="none"/>
        <c:tickLblPos val="none"/>
        <c:crossAx val="399269416"/>
        <c:crosses val="autoZero"/>
        <c:auto val="1"/>
        <c:lblOffset val="100"/>
        <c:baseTimeUnit val="years"/>
      </c:dateAx>
      <c:valAx>
        <c:axId val="39926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2690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97.77</c:v>
                </c:pt>
                <c:pt idx="1">
                  <c:v>97.77</c:v>
                </c:pt>
                <c:pt idx="2">
                  <c:v>97.77</c:v>
                </c:pt>
                <c:pt idx="3">
                  <c:v>97.77</c:v>
                </c:pt>
                <c:pt idx="4">
                  <c:v>97.77</c:v>
                </c:pt>
              </c:numCache>
            </c:numRef>
          </c:val>
        </c:ser>
        <c:dLbls>
          <c:showLegendKey val="0"/>
          <c:showVal val="0"/>
          <c:showCatName val="0"/>
          <c:showSerName val="0"/>
          <c:showPercent val="0"/>
          <c:showBubbleSize val="0"/>
        </c:dLbls>
        <c:gapWidth val="150"/>
        <c:axId val="398540160"/>
        <c:axId val="39731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98540160"/>
        <c:axId val="397319640"/>
      </c:lineChart>
      <c:dateAx>
        <c:axId val="398540160"/>
        <c:scaling>
          <c:orientation val="minMax"/>
        </c:scaling>
        <c:delete val="1"/>
        <c:axPos val="b"/>
        <c:numFmt formatCode="ge" sourceLinked="1"/>
        <c:majorTickMark val="none"/>
        <c:minorTickMark val="none"/>
        <c:tickLblPos val="none"/>
        <c:crossAx val="397319640"/>
        <c:crosses val="autoZero"/>
        <c:auto val="1"/>
        <c:lblOffset val="100"/>
        <c:baseTimeUnit val="years"/>
      </c:dateAx>
      <c:valAx>
        <c:axId val="39731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76.400000000000006</c:v>
                </c:pt>
                <c:pt idx="1">
                  <c:v>82.01</c:v>
                </c:pt>
                <c:pt idx="2">
                  <c:v>83.17</c:v>
                </c:pt>
                <c:pt idx="3">
                  <c:v>84.89</c:v>
                </c:pt>
                <c:pt idx="4">
                  <c:v>87.71</c:v>
                </c:pt>
              </c:numCache>
            </c:numRef>
          </c:val>
        </c:ser>
        <c:dLbls>
          <c:showLegendKey val="0"/>
          <c:showVal val="0"/>
          <c:showCatName val="0"/>
          <c:showSerName val="0"/>
          <c:showPercent val="0"/>
          <c:showBubbleSize val="0"/>
        </c:dLbls>
        <c:gapWidth val="150"/>
        <c:axId val="397320816"/>
        <c:axId val="39732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97320816"/>
        <c:axId val="397321208"/>
      </c:lineChart>
      <c:dateAx>
        <c:axId val="397320816"/>
        <c:scaling>
          <c:orientation val="minMax"/>
        </c:scaling>
        <c:delete val="1"/>
        <c:axPos val="b"/>
        <c:numFmt formatCode="ge" sourceLinked="1"/>
        <c:majorTickMark val="none"/>
        <c:minorTickMark val="none"/>
        <c:tickLblPos val="none"/>
        <c:crossAx val="397321208"/>
        <c:crosses val="autoZero"/>
        <c:auto val="1"/>
        <c:lblOffset val="100"/>
        <c:baseTimeUnit val="years"/>
      </c:dateAx>
      <c:valAx>
        <c:axId val="39732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32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68.03</c:v>
                </c:pt>
                <c:pt idx="1">
                  <c:v>79.36</c:v>
                </c:pt>
                <c:pt idx="2">
                  <c:v>64.75</c:v>
                </c:pt>
                <c:pt idx="3">
                  <c:v>63.85</c:v>
                </c:pt>
                <c:pt idx="4">
                  <c:v>67.03</c:v>
                </c:pt>
              </c:numCache>
            </c:numRef>
          </c:val>
        </c:ser>
        <c:dLbls>
          <c:showLegendKey val="0"/>
          <c:showVal val="0"/>
          <c:showCatName val="0"/>
          <c:showSerName val="0"/>
          <c:showPercent val="0"/>
          <c:showBubbleSize val="0"/>
        </c:dLbls>
        <c:gapWidth val="150"/>
        <c:axId val="399270592"/>
        <c:axId val="39927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270592"/>
        <c:axId val="399270984"/>
      </c:lineChart>
      <c:dateAx>
        <c:axId val="399270592"/>
        <c:scaling>
          <c:orientation val="minMax"/>
        </c:scaling>
        <c:delete val="1"/>
        <c:axPos val="b"/>
        <c:numFmt formatCode="ge" sourceLinked="1"/>
        <c:majorTickMark val="none"/>
        <c:minorTickMark val="none"/>
        <c:tickLblPos val="none"/>
        <c:crossAx val="399270984"/>
        <c:crosses val="autoZero"/>
        <c:auto val="1"/>
        <c:lblOffset val="100"/>
        <c:baseTimeUnit val="years"/>
      </c:dateAx>
      <c:valAx>
        <c:axId val="39927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2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008272"/>
        <c:axId val="39600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008272"/>
        <c:axId val="396008664"/>
      </c:lineChart>
      <c:dateAx>
        <c:axId val="396008272"/>
        <c:scaling>
          <c:orientation val="minMax"/>
        </c:scaling>
        <c:delete val="1"/>
        <c:axPos val="b"/>
        <c:numFmt formatCode="ge" sourceLinked="1"/>
        <c:majorTickMark val="none"/>
        <c:minorTickMark val="none"/>
        <c:tickLblPos val="none"/>
        <c:crossAx val="396008664"/>
        <c:crosses val="autoZero"/>
        <c:auto val="1"/>
        <c:lblOffset val="100"/>
        <c:baseTimeUnit val="years"/>
      </c:dateAx>
      <c:valAx>
        <c:axId val="39600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0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009840"/>
        <c:axId val="39601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009840"/>
        <c:axId val="396010232"/>
      </c:lineChart>
      <c:dateAx>
        <c:axId val="396009840"/>
        <c:scaling>
          <c:orientation val="minMax"/>
        </c:scaling>
        <c:delete val="1"/>
        <c:axPos val="b"/>
        <c:numFmt formatCode="ge" sourceLinked="1"/>
        <c:majorTickMark val="none"/>
        <c:minorTickMark val="none"/>
        <c:tickLblPos val="none"/>
        <c:crossAx val="396010232"/>
        <c:crosses val="autoZero"/>
        <c:auto val="1"/>
        <c:lblOffset val="100"/>
        <c:baseTimeUnit val="years"/>
      </c:dateAx>
      <c:valAx>
        <c:axId val="39601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0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011408"/>
        <c:axId val="39844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011408"/>
        <c:axId val="398446520"/>
      </c:lineChart>
      <c:dateAx>
        <c:axId val="396011408"/>
        <c:scaling>
          <c:orientation val="minMax"/>
        </c:scaling>
        <c:delete val="1"/>
        <c:axPos val="b"/>
        <c:numFmt formatCode="ge" sourceLinked="1"/>
        <c:majorTickMark val="none"/>
        <c:minorTickMark val="none"/>
        <c:tickLblPos val="none"/>
        <c:crossAx val="398446520"/>
        <c:crosses val="autoZero"/>
        <c:auto val="1"/>
        <c:lblOffset val="100"/>
        <c:baseTimeUnit val="years"/>
      </c:dateAx>
      <c:valAx>
        <c:axId val="39844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1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447696"/>
        <c:axId val="39844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447696"/>
        <c:axId val="398448088"/>
      </c:lineChart>
      <c:dateAx>
        <c:axId val="398447696"/>
        <c:scaling>
          <c:orientation val="minMax"/>
        </c:scaling>
        <c:delete val="1"/>
        <c:axPos val="b"/>
        <c:numFmt formatCode="ge" sourceLinked="1"/>
        <c:majorTickMark val="none"/>
        <c:minorTickMark val="none"/>
        <c:tickLblPos val="none"/>
        <c:crossAx val="398448088"/>
        <c:crosses val="autoZero"/>
        <c:auto val="1"/>
        <c:lblOffset val="100"/>
        <c:baseTimeUnit val="years"/>
      </c:dateAx>
      <c:valAx>
        <c:axId val="39844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4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628.03</c:v>
                </c:pt>
                <c:pt idx="1">
                  <c:v>1338.32</c:v>
                </c:pt>
                <c:pt idx="2">
                  <c:v>1107.42</c:v>
                </c:pt>
                <c:pt idx="3">
                  <c:v>1325.85</c:v>
                </c:pt>
                <c:pt idx="4">
                  <c:v>1208.76</c:v>
                </c:pt>
              </c:numCache>
            </c:numRef>
          </c:val>
        </c:ser>
        <c:dLbls>
          <c:showLegendKey val="0"/>
          <c:showVal val="0"/>
          <c:showCatName val="0"/>
          <c:showSerName val="0"/>
          <c:showPercent val="0"/>
          <c:showBubbleSize val="0"/>
        </c:dLbls>
        <c:gapWidth val="150"/>
        <c:axId val="398449264"/>
        <c:axId val="39844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98449264"/>
        <c:axId val="398449656"/>
      </c:lineChart>
      <c:dateAx>
        <c:axId val="398449264"/>
        <c:scaling>
          <c:orientation val="minMax"/>
        </c:scaling>
        <c:delete val="1"/>
        <c:axPos val="b"/>
        <c:numFmt formatCode="ge" sourceLinked="1"/>
        <c:majorTickMark val="none"/>
        <c:minorTickMark val="none"/>
        <c:tickLblPos val="none"/>
        <c:crossAx val="398449656"/>
        <c:crosses val="autoZero"/>
        <c:auto val="1"/>
        <c:lblOffset val="100"/>
        <c:baseTimeUnit val="years"/>
      </c:dateAx>
      <c:valAx>
        <c:axId val="39844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4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29.44</c:v>
                </c:pt>
                <c:pt idx="1">
                  <c:v>15.93</c:v>
                </c:pt>
                <c:pt idx="2">
                  <c:v>19.34</c:v>
                </c:pt>
                <c:pt idx="3">
                  <c:v>25.57</c:v>
                </c:pt>
                <c:pt idx="4">
                  <c:v>27.35</c:v>
                </c:pt>
              </c:numCache>
            </c:numRef>
          </c:val>
        </c:ser>
        <c:dLbls>
          <c:showLegendKey val="0"/>
          <c:showVal val="0"/>
          <c:showCatName val="0"/>
          <c:showSerName val="0"/>
          <c:showPercent val="0"/>
          <c:showBubbleSize val="0"/>
        </c:dLbls>
        <c:gapWidth val="150"/>
        <c:axId val="398537024"/>
        <c:axId val="39853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98537024"/>
        <c:axId val="398537416"/>
      </c:lineChart>
      <c:dateAx>
        <c:axId val="398537024"/>
        <c:scaling>
          <c:orientation val="minMax"/>
        </c:scaling>
        <c:delete val="1"/>
        <c:axPos val="b"/>
        <c:numFmt formatCode="ge" sourceLinked="1"/>
        <c:majorTickMark val="none"/>
        <c:minorTickMark val="none"/>
        <c:tickLblPos val="none"/>
        <c:crossAx val="398537416"/>
        <c:crosses val="autoZero"/>
        <c:auto val="1"/>
        <c:lblOffset val="100"/>
        <c:baseTimeUnit val="years"/>
      </c:dateAx>
      <c:valAx>
        <c:axId val="39853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196.09</c:v>
                </c:pt>
                <c:pt idx="1">
                  <c:v>373.24</c:v>
                </c:pt>
                <c:pt idx="2">
                  <c:v>321.95</c:v>
                </c:pt>
                <c:pt idx="3">
                  <c:v>205.51</c:v>
                </c:pt>
                <c:pt idx="4">
                  <c:v>210.73</c:v>
                </c:pt>
              </c:numCache>
            </c:numRef>
          </c:val>
        </c:ser>
        <c:dLbls>
          <c:showLegendKey val="0"/>
          <c:showVal val="0"/>
          <c:showCatName val="0"/>
          <c:showSerName val="0"/>
          <c:showPercent val="0"/>
          <c:showBubbleSize val="0"/>
        </c:dLbls>
        <c:gapWidth val="150"/>
        <c:axId val="398538592"/>
        <c:axId val="39853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98538592"/>
        <c:axId val="398538984"/>
      </c:lineChart>
      <c:dateAx>
        <c:axId val="398538592"/>
        <c:scaling>
          <c:orientation val="minMax"/>
        </c:scaling>
        <c:delete val="1"/>
        <c:axPos val="b"/>
        <c:numFmt formatCode="ge" sourceLinked="1"/>
        <c:majorTickMark val="none"/>
        <c:minorTickMark val="none"/>
        <c:tickLblPos val="none"/>
        <c:crossAx val="398538984"/>
        <c:crosses val="autoZero"/>
        <c:auto val="1"/>
        <c:lblOffset val="100"/>
        <c:baseTimeUnit val="years"/>
      </c:dateAx>
      <c:valAx>
        <c:axId val="3985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山梨県　南アルプス市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3"/>
      <c r="AE8" s="3"/>
      <c r="AF8" s="3"/>
      <c r="AG8" s="3"/>
      <c r="AH8" s="3"/>
      <c r="AI8" s="3"/>
      <c r="AJ8" s="3"/>
      <c r="AK8" s="3"/>
      <c r="AL8" s="58">
        <f>データ!R6</f>
        <v>72529</v>
      </c>
      <c r="AM8" s="58"/>
      <c r="AN8" s="58"/>
      <c r="AO8" s="58"/>
      <c r="AP8" s="58"/>
      <c r="AQ8" s="58"/>
      <c r="AR8" s="58"/>
      <c r="AS8" s="58"/>
      <c r="AT8" s="57">
        <f>データ!S6</f>
        <v>264.14</v>
      </c>
      <c r="AU8" s="57"/>
      <c r="AV8" s="57"/>
      <c r="AW8" s="57"/>
      <c r="AX8" s="57"/>
      <c r="AY8" s="57"/>
      <c r="AZ8" s="57"/>
      <c r="BA8" s="57"/>
      <c r="BB8" s="57">
        <f>データ!T6</f>
        <v>274.58999999999997</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0.41</v>
      </c>
      <c r="Q10" s="57"/>
      <c r="R10" s="57"/>
      <c r="S10" s="57"/>
      <c r="T10" s="57"/>
      <c r="U10" s="57"/>
      <c r="V10" s="57"/>
      <c r="W10" s="57">
        <f>データ!P6</f>
        <v>100</v>
      </c>
      <c r="X10" s="57"/>
      <c r="Y10" s="57"/>
      <c r="Z10" s="57"/>
      <c r="AA10" s="57"/>
      <c r="AB10" s="57"/>
      <c r="AC10" s="57"/>
      <c r="AD10" s="58">
        <f>データ!Q6</f>
        <v>2750</v>
      </c>
      <c r="AE10" s="58"/>
      <c r="AF10" s="58"/>
      <c r="AG10" s="58"/>
      <c r="AH10" s="58"/>
      <c r="AI10" s="58"/>
      <c r="AJ10" s="58"/>
      <c r="AK10" s="2"/>
      <c r="AL10" s="58">
        <f>データ!U6</f>
        <v>293</v>
      </c>
      <c r="AM10" s="58"/>
      <c r="AN10" s="58"/>
      <c r="AO10" s="58"/>
      <c r="AP10" s="58"/>
      <c r="AQ10" s="58"/>
      <c r="AR10" s="58"/>
      <c r="AS10" s="58"/>
      <c r="AT10" s="57">
        <f>データ!V6</f>
        <v>0.14000000000000001</v>
      </c>
      <c r="AU10" s="57"/>
      <c r="AV10" s="57"/>
      <c r="AW10" s="57"/>
      <c r="AX10" s="57"/>
      <c r="AY10" s="57"/>
      <c r="AZ10" s="57"/>
      <c r="BA10" s="57"/>
      <c r="BB10" s="57">
        <f>データ!W6</f>
        <v>2092.86</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192082</v>
      </c>
      <c r="D6" s="31">
        <f t="shared" si="3"/>
        <v>47</v>
      </c>
      <c r="E6" s="31">
        <f t="shared" si="3"/>
        <v>17</v>
      </c>
      <c r="F6" s="31">
        <f t="shared" si="3"/>
        <v>5</v>
      </c>
      <c r="G6" s="31">
        <f t="shared" si="3"/>
        <v>0</v>
      </c>
      <c r="H6" s="31" t="str">
        <f t="shared" si="3"/>
        <v>山梨県　南アルプス市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0.41</v>
      </c>
      <c r="P6" s="32">
        <f t="shared" si="3"/>
        <v>100</v>
      </c>
      <c r="Q6" s="32">
        <f t="shared" si="3"/>
        <v>2750</v>
      </c>
      <c r="R6" s="32">
        <f t="shared" si="3"/>
        <v>72529</v>
      </c>
      <c r="S6" s="32">
        <f t="shared" si="3"/>
        <v>264.14</v>
      </c>
      <c r="T6" s="32">
        <f t="shared" si="3"/>
        <v>274.58999999999997</v>
      </c>
      <c r="U6" s="32">
        <f t="shared" si="3"/>
        <v>293</v>
      </c>
      <c r="V6" s="32">
        <f t="shared" si="3"/>
        <v>0.14000000000000001</v>
      </c>
      <c r="W6" s="32">
        <f t="shared" si="3"/>
        <v>2092.86</v>
      </c>
      <c r="X6" s="33">
        <f>IF(X7="",NA(),X7)</f>
        <v>68.03</v>
      </c>
      <c r="Y6" s="33">
        <f t="shared" ref="Y6:AG6" si="4">IF(Y7="",NA(),Y7)</f>
        <v>79.36</v>
      </c>
      <c r="Z6" s="33">
        <f t="shared" si="4"/>
        <v>64.75</v>
      </c>
      <c r="AA6" s="33">
        <f t="shared" si="4"/>
        <v>63.85</v>
      </c>
      <c r="AB6" s="33">
        <f t="shared" si="4"/>
        <v>67.03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628.03</v>
      </c>
      <c r="BF6" s="33">
        <f t="shared" ref="BF6:BN6" si="7">IF(BF7="",NA(),BF7)</f>
        <v>1338.32</v>
      </c>
      <c r="BG6" s="33">
        <f t="shared" si="7"/>
        <v>1107.42</v>
      </c>
      <c r="BH6" s="33">
        <f t="shared" si="7"/>
        <v>1325.85</v>
      </c>
      <c r="BI6" s="33">
        <f t="shared" si="7"/>
        <v>1208.76</v>
      </c>
      <c r="BJ6" s="33">
        <f t="shared" si="7"/>
        <v>1239.2</v>
      </c>
      <c r="BK6" s="33">
        <f t="shared" si="7"/>
        <v>1197.82</v>
      </c>
      <c r="BL6" s="33">
        <f t="shared" si="7"/>
        <v>1126.77</v>
      </c>
      <c r="BM6" s="33">
        <f t="shared" si="7"/>
        <v>1044.8</v>
      </c>
      <c r="BN6" s="33">
        <f t="shared" si="7"/>
        <v>1081.8</v>
      </c>
      <c r="BO6" s="32" t="str">
        <f>IF(BO7="","",IF(BO7="-","【-】","【"&amp;SUBSTITUTE(TEXT(BO7,"#,##0.00"),"-","△")&amp;"】"))</f>
        <v>【1,015.77】</v>
      </c>
      <c r="BP6" s="33">
        <f>IF(BP7="",NA(),BP7)</f>
        <v>29.44</v>
      </c>
      <c r="BQ6" s="33">
        <f t="shared" ref="BQ6:BY6" si="8">IF(BQ7="",NA(),BQ7)</f>
        <v>15.93</v>
      </c>
      <c r="BR6" s="33">
        <f t="shared" si="8"/>
        <v>19.34</v>
      </c>
      <c r="BS6" s="33">
        <f t="shared" si="8"/>
        <v>25.57</v>
      </c>
      <c r="BT6" s="33">
        <f t="shared" si="8"/>
        <v>27.35</v>
      </c>
      <c r="BU6" s="33">
        <f t="shared" si="8"/>
        <v>51.56</v>
      </c>
      <c r="BV6" s="33">
        <f t="shared" si="8"/>
        <v>51.03</v>
      </c>
      <c r="BW6" s="33">
        <f t="shared" si="8"/>
        <v>50.9</v>
      </c>
      <c r="BX6" s="33">
        <f t="shared" si="8"/>
        <v>50.82</v>
      </c>
      <c r="BY6" s="33">
        <f t="shared" si="8"/>
        <v>52.19</v>
      </c>
      <c r="BZ6" s="32" t="str">
        <f>IF(BZ7="","",IF(BZ7="-","【-】","【"&amp;SUBSTITUTE(TEXT(BZ7,"#,##0.00"),"-","△")&amp;"】"))</f>
        <v>【52.78】</v>
      </c>
      <c r="CA6" s="33">
        <f>IF(CA7="",NA(),CA7)</f>
        <v>196.09</v>
      </c>
      <c r="CB6" s="33">
        <f t="shared" ref="CB6:CJ6" si="9">IF(CB7="",NA(),CB7)</f>
        <v>373.24</v>
      </c>
      <c r="CC6" s="33">
        <f t="shared" si="9"/>
        <v>321.95</v>
      </c>
      <c r="CD6" s="33">
        <f t="shared" si="9"/>
        <v>205.51</v>
      </c>
      <c r="CE6" s="33">
        <f t="shared" si="9"/>
        <v>210.73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97.77</v>
      </c>
      <c r="CM6" s="33">
        <f t="shared" ref="CM6:CU6" si="10">IF(CM7="",NA(),CM7)</f>
        <v>97.77</v>
      </c>
      <c r="CN6" s="33">
        <f t="shared" si="10"/>
        <v>97.77</v>
      </c>
      <c r="CO6" s="33">
        <f t="shared" si="10"/>
        <v>97.77</v>
      </c>
      <c r="CP6" s="33">
        <f t="shared" si="10"/>
        <v>97.77</v>
      </c>
      <c r="CQ6" s="33">
        <f t="shared" si="10"/>
        <v>55.2</v>
      </c>
      <c r="CR6" s="33">
        <f t="shared" si="10"/>
        <v>54.74</v>
      </c>
      <c r="CS6" s="33">
        <f t="shared" si="10"/>
        <v>53.78</v>
      </c>
      <c r="CT6" s="33">
        <f t="shared" si="10"/>
        <v>53.24</v>
      </c>
      <c r="CU6" s="33">
        <f t="shared" si="10"/>
        <v>52.31</v>
      </c>
      <c r="CV6" s="32" t="str">
        <f>IF(CV7="","",IF(CV7="-","【-】","【"&amp;SUBSTITUTE(TEXT(CV7,"#,##0.00"),"-","△")&amp;"】"))</f>
        <v>【52.74】</v>
      </c>
      <c r="CW6" s="33">
        <f>IF(CW7="",NA(),CW7)</f>
        <v>76.400000000000006</v>
      </c>
      <c r="CX6" s="33">
        <f t="shared" ref="CX6:DF6" si="11">IF(CX7="",NA(),CX7)</f>
        <v>82.01</v>
      </c>
      <c r="CY6" s="33">
        <f t="shared" si="11"/>
        <v>83.17</v>
      </c>
      <c r="CZ6" s="33">
        <f t="shared" si="11"/>
        <v>84.89</v>
      </c>
      <c r="DA6" s="33">
        <f t="shared" si="11"/>
        <v>87.71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192082</v>
      </c>
      <c r="D7" s="35">
        <v>47</v>
      </c>
      <c r="E7" s="35">
        <v>17</v>
      </c>
      <c r="F7" s="35">
        <v>5</v>
      </c>
      <c r="G7" s="35">
        <v>0</v>
      </c>
      <c r="H7" s="35" t="s">
        <v>96</v>
      </c>
      <c r="I7" s="35" t="s">
        <v>97</v>
      </c>
      <c r="J7" s="35" t="s">
        <v>98</v>
      </c>
      <c r="K7" s="35" t="s">
        <v>99</v>
      </c>
      <c r="L7" s="35" t="s">
        <v>100</v>
      </c>
      <c r="M7" s="36" t="s">
        <v>101</v>
      </c>
      <c r="N7" s="36" t="s">
        <v>102</v>
      </c>
      <c r="O7" s="36">
        <v>0.41</v>
      </c>
      <c r="P7" s="36">
        <v>100</v>
      </c>
      <c r="Q7" s="36">
        <v>2750</v>
      </c>
      <c r="R7" s="36">
        <v>72529</v>
      </c>
      <c r="S7" s="36">
        <v>264.14</v>
      </c>
      <c r="T7" s="36">
        <v>274.58999999999997</v>
      </c>
      <c r="U7" s="36">
        <v>293</v>
      </c>
      <c r="V7" s="36">
        <v>0.14000000000000001</v>
      </c>
      <c r="W7" s="36">
        <v>2092.86</v>
      </c>
      <c r="X7" s="36">
        <v>68.03</v>
      </c>
      <c r="Y7" s="36">
        <v>79.36</v>
      </c>
      <c r="Z7" s="36">
        <v>64.75</v>
      </c>
      <c r="AA7" s="36">
        <v>63.85</v>
      </c>
      <c r="AB7" s="36">
        <v>67.03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628.03</v>
      </c>
      <c r="BF7" s="36">
        <v>1338.32</v>
      </c>
      <c r="BG7" s="36">
        <v>1107.42</v>
      </c>
      <c r="BH7" s="36">
        <v>1325.85</v>
      </c>
      <c r="BI7" s="36">
        <v>1208.76</v>
      </c>
      <c r="BJ7" s="36">
        <v>1239.2</v>
      </c>
      <c r="BK7" s="36">
        <v>1197.82</v>
      </c>
      <c r="BL7" s="36">
        <v>1126.77</v>
      </c>
      <c r="BM7" s="36">
        <v>1044.8</v>
      </c>
      <c r="BN7" s="36">
        <v>1081.8</v>
      </c>
      <c r="BO7" s="36">
        <v>1015.77</v>
      </c>
      <c r="BP7" s="36">
        <v>29.44</v>
      </c>
      <c r="BQ7" s="36">
        <v>15.93</v>
      </c>
      <c r="BR7" s="36">
        <v>19.34</v>
      </c>
      <c r="BS7" s="36">
        <v>25.57</v>
      </c>
      <c r="BT7" s="36">
        <v>27.35</v>
      </c>
      <c r="BU7" s="36">
        <v>51.56</v>
      </c>
      <c r="BV7" s="36">
        <v>51.03</v>
      </c>
      <c r="BW7" s="36">
        <v>50.9</v>
      </c>
      <c r="BX7" s="36">
        <v>50.82</v>
      </c>
      <c r="BY7" s="36">
        <v>52.19</v>
      </c>
      <c r="BZ7" s="36">
        <v>52.78</v>
      </c>
      <c r="CA7" s="36">
        <v>196.09</v>
      </c>
      <c r="CB7" s="36">
        <v>373.24</v>
      </c>
      <c r="CC7" s="36">
        <v>321.95</v>
      </c>
      <c r="CD7" s="36">
        <v>205.51</v>
      </c>
      <c r="CE7" s="36">
        <v>210.73</v>
      </c>
      <c r="CF7" s="36">
        <v>283.26</v>
      </c>
      <c r="CG7" s="36">
        <v>289.60000000000002</v>
      </c>
      <c r="CH7" s="36">
        <v>293.27</v>
      </c>
      <c r="CI7" s="36">
        <v>300.52</v>
      </c>
      <c r="CJ7" s="36">
        <v>296.14</v>
      </c>
      <c r="CK7" s="36">
        <v>289.81</v>
      </c>
      <c r="CL7" s="36">
        <v>97.77</v>
      </c>
      <c r="CM7" s="36">
        <v>97.77</v>
      </c>
      <c r="CN7" s="36">
        <v>97.77</v>
      </c>
      <c r="CO7" s="36">
        <v>97.77</v>
      </c>
      <c r="CP7" s="36">
        <v>97.77</v>
      </c>
      <c r="CQ7" s="36">
        <v>55.2</v>
      </c>
      <c r="CR7" s="36">
        <v>54.74</v>
      </c>
      <c r="CS7" s="36">
        <v>53.78</v>
      </c>
      <c r="CT7" s="36">
        <v>53.24</v>
      </c>
      <c r="CU7" s="36">
        <v>52.31</v>
      </c>
      <c r="CV7" s="36">
        <v>52.74</v>
      </c>
      <c r="CW7" s="36">
        <v>76.400000000000006</v>
      </c>
      <c r="CX7" s="36">
        <v>82.01</v>
      </c>
      <c r="CY7" s="36">
        <v>83.17</v>
      </c>
      <c r="CZ7" s="36">
        <v>84.89</v>
      </c>
      <c r="DA7" s="36">
        <v>87.71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職員</cp:lastModifiedBy>
  <dcterms:created xsi:type="dcterms:W3CDTF">2017-02-08T03:10:36Z</dcterms:created>
  <dcterms:modified xsi:type="dcterms:W3CDTF">2017-02-10T08:04:36Z</dcterms:modified>
  <cp:category/>
</cp:coreProperties>
</file>