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M:\2016【H28】年度\■2 総務管理担当\調査（市役所関係）\H29.1.24「公営企業に係る「経営比較分析表」の分析等について\提出\"/>
    </mc:Choice>
  </mc:AlternateContent>
  <workbookProtection workbookPassword="864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W8" i="4"/>
  <c r="I8" i="4"/>
  <c r="B6" i="4"/>
  <c r="C10" i="5" l="1"/>
  <c r="D10" i="5"/>
  <c r="E10" i="5"/>
  <c r="B10" i="5"/>
</calcChain>
</file>

<file path=xl/sharedStrings.xml><?xml version="1.0" encoding="utf-8"?>
<sst xmlns="http://schemas.openxmlformats.org/spreadsheetml/2006/main" count="226" uniqueCount="111">
  <si>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</si>
  <si>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</si>
  <si>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</si>
  <si>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</si>
  <si>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</si>
  <si>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</si>
  <si>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</si>
  <si>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</si>
  <si>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</si>
  <si>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</si>
  <si>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</si>
  <si>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</si>
  <si>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</si>
  <si>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</si>
  <si>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</si>
  <si>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</si>
  <si>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</si>
  <si>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</si>
  <si>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</si>
  <si>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</si>
  <si>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</si>
  <si>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</si>
  <si>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</si>
  <si>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</si>
  <si>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</si>
  <si>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</si>
  <si>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</si>
  <si>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</si>
  <si>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</si>
  <si>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</si>
  <si>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</si>
  <si>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</si>
  <si>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</si>
  <si>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</si>
  <si>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</si>
  <si>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</si>
  <si>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</si>
  <si>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</si>
  <si>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</si>
  <si>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</si>
  <si>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</si>
  <si>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</si>
  <si>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</si>
  <si>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</si>
  <si>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</si>
  <si>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</si>
  <si>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</si>
  <si>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</si>
  <si>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</si>
  <si>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</si>
  <si>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</si>
  <si>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</si>
  <si>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</si>
  <si>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</si>
  <si>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</si>
  <si>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</si>
  <si>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</si>
  <si>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</si>
  <si>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</si>
  <si>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</si>
  <si>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</si>
  <si>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</si>
  <si>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</si>
  <si>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</si>
  <si>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</si>
  <si>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</si>
  <si>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</si>
  <si>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</si>
  <si>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</si>
  <si>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</si>
  <si>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</si>
  <si>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</si>
  <si>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</si>
  <si>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</si>
  <si>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</si>
  <si>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</si>
  <si>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</si>
  <si>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</si>
  <si>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</si>
  <si>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</si>
  <si>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</si>
  <si>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</si>
  <si>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</si>
  <si>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</si>
  <si>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</si>
  <si>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</si>
  <si>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</si>
  <si>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</si>
  <si>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</si>
  <si>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</si>
  <si>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</si>
  <si>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</si>
  <si>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</si>
  <si>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</si>
  <si>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</si>
  <si>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</si>
  <si>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山梨県　南アルプス市</t>
  </si>
  <si>
    <t>法非適用</t>
  </si>
  <si>
    <t>下水道事業</t>
  </si>
  <si>
    <t>公共下水道</t>
  </si>
  <si>
    <t>Bd2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</si>
  <si>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</si>
  <si>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</si>
  <si>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</si>
  <si>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</si>
  <si>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</si>
  <si>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</si>
  <si>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</si>
  <si>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本市の下水道普及率は、平成27年度末で45.3％と50％に満たない状況であり、普及率の向上に向けての一層の努力と経営の効率化、健全化が当面の課題である。
　収益的収支比率は、100％に満たず下降ぎみで、単年度収支が赤字であるため、今後の経営改善に向けて取り組みを行っていく必要がある。
　企業債残高対事業規模比率は、微量の減少傾向にあるが、類似団体の平均と比較するとかなり高い。これは整備を進めるために企業債を発行しているためだと考えられる。
　経費回収率については、ほぼ横ばいに推移しており、類似団体と比較すると２分の１程度とかなり低い割合である。これは汚水処理原価が類似団体より高く、使用料単価が類似団体より低いことが要因として考えられる。今後、適正な使用料を設定するため改定検討をすすめていく必要がある。
　汚水処理原価は、類似団体と比較すると高い傾向にあり、効率的な汚水処理が実施されていないことの表れである。効率的な整備と維持管理経費の削減、加入率の向上を図り、有収水量を増加させる必要がある。
　水洗化率は、年々増加傾向にあるが、類似団体と比較すると低い割合にある。水洗化率は使用料収入に直結することから、継続した普及啓発と効率的な整備を図っていく必要がある。</t>
    <rPh sb="1" eb="2">
      <t>ホン</t>
    </rPh>
    <rPh sb="2" eb="3">
      <t>シ</t>
    </rPh>
    <rPh sb="4" eb="6">
      <t>ゲスイ</t>
    </rPh>
    <rPh sb="6" eb="7">
      <t>ドウ</t>
    </rPh>
    <rPh sb="7" eb="9">
      <t>フキュウ</t>
    </rPh>
    <rPh sb="9" eb="10">
      <t>リツ</t>
    </rPh>
    <rPh sb="12" eb="14">
      <t>ヘイセイ</t>
    </rPh>
    <rPh sb="16" eb="18">
      <t>ネンド</t>
    </rPh>
    <rPh sb="18" eb="19">
      <t>マツ</t>
    </rPh>
    <rPh sb="30" eb="31">
      <t>ミ</t>
    </rPh>
    <rPh sb="34" eb="36">
      <t>ジョウキョウ</t>
    </rPh>
    <rPh sb="40" eb="42">
      <t>フキュウ</t>
    </rPh>
    <rPh sb="42" eb="43">
      <t>リツ</t>
    </rPh>
    <rPh sb="44" eb="46">
      <t>コウジョウ</t>
    </rPh>
    <rPh sb="47" eb="48">
      <t>ム</t>
    </rPh>
    <rPh sb="51" eb="53">
      <t>イッソウ</t>
    </rPh>
    <rPh sb="54" eb="56">
      <t>ドリョク</t>
    </rPh>
    <rPh sb="57" eb="59">
      <t>ケイエイ</t>
    </rPh>
    <rPh sb="60" eb="63">
      <t>コウリツカ</t>
    </rPh>
    <rPh sb="64" eb="67">
      <t>ケンゼンカ</t>
    </rPh>
    <rPh sb="68" eb="70">
      <t>トウメン</t>
    </rPh>
    <rPh sb="71" eb="73">
      <t>カダイ</t>
    </rPh>
    <rPh sb="79" eb="82">
      <t>シュウエキテキ</t>
    </rPh>
    <rPh sb="82" eb="84">
      <t>シュウシ</t>
    </rPh>
    <rPh sb="84" eb="86">
      <t>ヒリツ</t>
    </rPh>
    <rPh sb="93" eb="94">
      <t>ミ</t>
    </rPh>
    <rPh sb="96" eb="98">
      <t>カコウ</t>
    </rPh>
    <rPh sb="102" eb="105">
      <t>タンネンド</t>
    </rPh>
    <rPh sb="105" eb="107">
      <t>シュウシ</t>
    </rPh>
    <rPh sb="108" eb="110">
      <t>アカジ</t>
    </rPh>
    <rPh sb="116" eb="118">
      <t>コンゴ</t>
    </rPh>
    <rPh sb="119" eb="121">
      <t>ケイエイ</t>
    </rPh>
    <rPh sb="121" eb="123">
      <t>カイゼン</t>
    </rPh>
    <rPh sb="124" eb="125">
      <t>ム</t>
    </rPh>
    <rPh sb="127" eb="128">
      <t>ト</t>
    </rPh>
    <rPh sb="129" eb="130">
      <t>ク</t>
    </rPh>
    <rPh sb="132" eb="133">
      <t>オコナ</t>
    </rPh>
    <rPh sb="137" eb="139">
      <t>ヒツヨウ</t>
    </rPh>
    <rPh sb="145" eb="147">
      <t>キギョウ</t>
    </rPh>
    <rPh sb="147" eb="148">
      <t>サイ</t>
    </rPh>
    <rPh sb="148" eb="150">
      <t>ザンダカ</t>
    </rPh>
    <rPh sb="150" eb="151">
      <t>タイ</t>
    </rPh>
    <rPh sb="151" eb="153">
      <t>ジギョウ</t>
    </rPh>
    <rPh sb="153" eb="155">
      <t>キボ</t>
    </rPh>
    <rPh sb="155" eb="157">
      <t>ヒリツ</t>
    </rPh>
    <rPh sb="159" eb="161">
      <t>ビリョウ</t>
    </rPh>
    <rPh sb="162" eb="164">
      <t>ゲンショウ</t>
    </rPh>
    <rPh sb="164" eb="166">
      <t>ケイコウ</t>
    </rPh>
    <rPh sb="171" eb="173">
      <t>ルイジ</t>
    </rPh>
    <rPh sb="173" eb="175">
      <t>ダンタイ</t>
    </rPh>
    <rPh sb="176" eb="178">
      <t>ヘイキン</t>
    </rPh>
    <rPh sb="179" eb="181">
      <t>ヒカク</t>
    </rPh>
    <rPh sb="187" eb="188">
      <t>タカ</t>
    </rPh>
    <rPh sb="193" eb="195">
      <t>セイビ</t>
    </rPh>
    <rPh sb="196" eb="197">
      <t>スス</t>
    </rPh>
    <rPh sb="202" eb="204">
      <t>キギョウ</t>
    </rPh>
    <rPh sb="204" eb="205">
      <t>サイ</t>
    </rPh>
    <rPh sb="206" eb="208">
      <t>ハッコウ</t>
    </rPh>
    <rPh sb="216" eb="217">
      <t>カンガ</t>
    </rPh>
    <rPh sb="224" eb="226">
      <t>ケイヒ</t>
    </rPh>
    <rPh sb="226" eb="228">
      <t>カイシュウ</t>
    </rPh>
    <rPh sb="228" eb="229">
      <t>リツ</t>
    </rPh>
    <rPh sb="237" eb="238">
      <t>ヨコ</t>
    </rPh>
    <rPh sb="241" eb="243">
      <t>スイイ</t>
    </rPh>
    <rPh sb="248" eb="250">
      <t>ルイジ</t>
    </rPh>
    <rPh sb="250" eb="252">
      <t>ダンタイ</t>
    </rPh>
    <rPh sb="253" eb="255">
      <t>ヒカク</t>
    </rPh>
    <rPh sb="259" eb="260">
      <t>ブン</t>
    </rPh>
    <rPh sb="262" eb="264">
      <t>テイド</t>
    </rPh>
    <rPh sb="268" eb="269">
      <t>ヒク</t>
    </rPh>
    <rPh sb="270" eb="272">
      <t>ワリアイ</t>
    </rPh>
    <rPh sb="279" eb="281">
      <t>オスイ</t>
    </rPh>
    <rPh sb="281" eb="283">
      <t>ショリ</t>
    </rPh>
    <rPh sb="283" eb="285">
      <t>ゲンカ</t>
    </rPh>
    <rPh sb="286" eb="288">
      <t>ルイジ</t>
    </rPh>
    <rPh sb="288" eb="290">
      <t>ダンタイ</t>
    </rPh>
    <rPh sb="292" eb="293">
      <t>タカ</t>
    </rPh>
    <rPh sb="295" eb="297">
      <t>シヨウ</t>
    </rPh>
    <rPh sb="297" eb="298">
      <t>リョウ</t>
    </rPh>
    <rPh sb="298" eb="300">
      <t>タンカ</t>
    </rPh>
    <rPh sb="301" eb="303">
      <t>ルイジ</t>
    </rPh>
    <rPh sb="303" eb="305">
      <t>ダンタイ</t>
    </rPh>
    <rPh sb="307" eb="308">
      <t>ヒク</t>
    </rPh>
    <rPh sb="312" eb="314">
      <t>ヨウイン</t>
    </rPh>
    <rPh sb="317" eb="318">
      <t>カンガ</t>
    </rPh>
    <rPh sb="323" eb="325">
      <t>コンゴ</t>
    </rPh>
    <rPh sb="326" eb="328">
      <t>テキセイ</t>
    </rPh>
    <rPh sb="329" eb="331">
      <t>シヨウ</t>
    </rPh>
    <rPh sb="331" eb="332">
      <t>リョウ</t>
    </rPh>
    <rPh sb="333" eb="335">
      <t>セッテイ</t>
    </rPh>
    <rPh sb="339" eb="341">
      <t>カイテイ</t>
    </rPh>
    <rPh sb="341" eb="343">
      <t>ケントウ</t>
    </rPh>
    <rPh sb="350" eb="352">
      <t>ヒツヨウ</t>
    </rPh>
    <rPh sb="358" eb="360">
      <t>オスイ</t>
    </rPh>
    <rPh sb="360" eb="362">
      <t>ショリ</t>
    </rPh>
    <rPh sb="362" eb="364">
      <t>ゲンカ</t>
    </rPh>
    <rPh sb="366" eb="368">
      <t>ルイジ</t>
    </rPh>
    <rPh sb="368" eb="370">
      <t>ダンタイ</t>
    </rPh>
    <rPh sb="371" eb="373">
      <t>ヒカク</t>
    </rPh>
    <rPh sb="376" eb="377">
      <t>タカ</t>
    </rPh>
    <rPh sb="378" eb="380">
      <t>ケイコウ</t>
    </rPh>
    <rPh sb="384" eb="387">
      <t>コウリツテキ</t>
    </rPh>
    <rPh sb="388" eb="390">
      <t>オスイ</t>
    </rPh>
    <rPh sb="390" eb="392">
      <t>ショリ</t>
    </rPh>
    <rPh sb="393" eb="395">
      <t>ジッシ</t>
    </rPh>
    <rPh sb="404" eb="405">
      <t>アラワ</t>
    </rPh>
    <rPh sb="410" eb="413">
      <t>コウリツテキ</t>
    </rPh>
    <rPh sb="414" eb="416">
      <t>セイビ</t>
    </rPh>
    <rPh sb="417" eb="419">
      <t>イジ</t>
    </rPh>
    <rPh sb="424" eb="426">
      <t>サクゲン</t>
    </rPh>
    <rPh sb="427" eb="429">
      <t>カニュウ</t>
    </rPh>
    <rPh sb="429" eb="430">
      <t>リツ</t>
    </rPh>
    <rPh sb="431" eb="433">
      <t>コウジョウ</t>
    </rPh>
    <rPh sb="434" eb="435">
      <t>ハカ</t>
    </rPh>
    <rPh sb="437" eb="438">
      <t>ユウ</t>
    </rPh>
    <rPh sb="438" eb="439">
      <t>シュウ</t>
    </rPh>
    <rPh sb="439" eb="441">
      <t>スイリョウ</t>
    </rPh>
    <rPh sb="442" eb="444">
      <t>ゾウカ</t>
    </rPh>
    <rPh sb="447" eb="449">
      <t>ヒツヨウ</t>
    </rPh>
    <rPh sb="455" eb="458">
      <t>スイセンカ</t>
    </rPh>
    <rPh sb="458" eb="459">
      <t>リツ</t>
    </rPh>
    <rPh sb="461" eb="463">
      <t>ネンネン</t>
    </rPh>
    <rPh sb="463" eb="465">
      <t>ゾウカ</t>
    </rPh>
    <rPh sb="465" eb="467">
      <t>ケイコウ</t>
    </rPh>
    <rPh sb="472" eb="474">
      <t>ルイジ</t>
    </rPh>
    <rPh sb="474" eb="476">
      <t>ダンタイ</t>
    </rPh>
    <rPh sb="477" eb="479">
      <t>ヒカク</t>
    </rPh>
    <rPh sb="482" eb="483">
      <t>ヒク</t>
    </rPh>
    <rPh sb="484" eb="486">
      <t>ワリアイ</t>
    </rPh>
    <rPh sb="490" eb="493">
      <t>スイセンカ</t>
    </rPh>
    <rPh sb="493" eb="494">
      <t>リツ</t>
    </rPh>
    <rPh sb="495" eb="497">
      <t>シヨウ</t>
    </rPh>
    <rPh sb="497" eb="498">
      <t>リョウ</t>
    </rPh>
    <rPh sb="498" eb="500">
      <t>シュウニュウ</t>
    </rPh>
    <rPh sb="501" eb="503">
      <t>チョッケツ</t>
    </rPh>
    <rPh sb="510" eb="512">
      <t>ケイゾク</t>
    </rPh>
    <rPh sb="514" eb="516">
      <t>フキュウ</t>
    </rPh>
    <rPh sb="516" eb="518">
      <t>ケイハツ</t>
    </rPh>
    <rPh sb="519" eb="522">
      <t>コウリツテキ</t>
    </rPh>
    <rPh sb="523" eb="525">
      <t>セイビ</t>
    </rPh>
    <rPh sb="526" eb="527">
      <t>ハカ</t>
    </rPh>
    <rPh sb="531" eb="533">
      <t>ヒツヨウ</t>
    </rPh>
    <phoneticPr fontId="4"/>
  </si>
  <si>
    <t>　本市の下水道事業は、供用開始から30年が経過しており、下水道施設や管渠の耐用年数はおおよそ50年であるため、耐用年数を経過した施設や管渠は存在していない。
　しかし今後の老朽化に向けて、これまで整備してきた多くの施設、管渠の保守、点検、補修などが必要となることを見込んで、財源の確保や経営への影響を考慮していく必要がある。</t>
    <rPh sb="1" eb="2">
      <t>ホン</t>
    </rPh>
    <rPh sb="2" eb="3">
      <t>シ</t>
    </rPh>
    <rPh sb="4" eb="7">
      <t>ゲスイドウ</t>
    </rPh>
    <rPh sb="7" eb="9">
      <t>ジギョウ</t>
    </rPh>
    <rPh sb="11" eb="13">
      <t>キョウヨウ</t>
    </rPh>
    <rPh sb="13" eb="15">
      <t>カイシ</t>
    </rPh>
    <rPh sb="19" eb="20">
      <t>ネン</t>
    </rPh>
    <rPh sb="21" eb="23">
      <t>ケイカ</t>
    </rPh>
    <rPh sb="28" eb="30">
      <t>ゲスイ</t>
    </rPh>
    <rPh sb="30" eb="31">
      <t>ドウ</t>
    </rPh>
    <rPh sb="31" eb="33">
      <t>シセツ</t>
    </rPh>
    <rPh sb="34" eb="35">
      <t>カン</t>
    </rPh>
    <rPh sb="35" eb="36">
      <t>キョ</t>
    </rPh>
    <rPh sb="37" eb="39">
      <t>タイヨウ</t>
    </rPh>
    <rPh sb="39" eb="41">
      <t>ネンスウ</t>
    </rPh>
    <rPh sb="48" eb="49">
      <t>ネン</t>
    </rPh>
    <rPh sb="55" eb="57">
      <t>タイヨウ</t>
    </rPh>
    <rPh sb="57" eb="59">
      <t>ネンスウ</t>
    </rPh>
    <rPh sb="60" eb="62">
      <t>ケイカ</t>
    </rPh>
    <rPh sb="64" eb="66">
      <t>シセツ</t>
    </rPh>
    <rPh sb="67" eb="68">
      <t>カン</t>
    </rPh>
    <rPh sb="68" eb="69">
      <t>キョ</t>
    </rPh>
    <rPh sb="70" eb="72">
      <t>ソンザイ</t>
    </rPh>
    <rPh sb="83" eb="85">
      <t>コンゴ</t>
    </rPh>
    <rPh sb="86" eb="89">
      <t>ロウキュウカ</t>
    </rPh>
    <rPh sb="90" eb="91">
      <t>ム</t>
    </rPh>
    <rPh sb="98" eb="100">
      <t>セイビ</t>
    </rPh>
    <rPh sb="104" eb="105">
      <t>オオ</t>
    </rPh>
    <rPh sb="107" eb="109">
      <t>シセツ</t>
    </rPh>
    <rPh sb="110" eb="111">
      <t>カン</t>
    </rPh>
    <rPh sb="111" eb="112">
      <t>キョ</t>
    </rPh>
    <rPh sb="113" eb="115">
      <t>ホシュ</t>
    </rPh>
    <rPh sb="116" eb="118">
      <t>テンケン</t>
    </rPh>
    <rPh sb="119" eb="121">
      <t>ホシュウ</t>
    </rPh>
    <rPh sb="124" eb="126">
      <t>ヒツヨウ</t>
    </rPh>
    <rPh sb="132" eb="134">
      <t>ミコ</t>
    </rPh>
    <rPh sb="137" eb="139">
      <t>ザイゲン</t>
    </rPh>
    <rPh sb="140" eb="142">
      <t>カクホ</t>
    </rPh>
    <rPh sb="143" eb="145">
      <t>ケイエイ</t>
    </rPh>
    <rPh sb="147" eb="149">
      <t>エイキョウ</t>
    </rPh>
    <rPh sb="150" eb="152">
      <t>コウリョ</t>
    </rPh>
    <rPh sb="156" eb="158">
      <t>ヒツヨウ</t>
    </rPh>
    <phoneticPr fontId="4"/>
  </si>
  <si>
    <t>　環境意識の向上や少子高齢化による安全で暮らしやすい社会への意向により、下水道に対する期待が寄せられている。限られた財源のなかで、市民の理解を得ながら事業を進めるためには、事業の目標や効果、優先度を具体的に示していく必要がある。
　本市の普及率は未だ50％に満たないものであり、「経営」というよりもむしろ「整備」を進めていかなければならないのが現状である。
　今後は、本市が28年度に策定したアクションプランに基づいて整備を進め、公営企業会計方式を導入することで、将来の見込みを踏まえながら、下水道事業の適正運営に向けて経営改善に取り組んでいく。</t>
    <rPh sb="1" eb="3">
      <t>カンキョウ</t>
    </rPh>
    <rPh sb="3" eb="5">
      <t>イシキ</t>
    </rPh>
    <rPh sb="6" eb="8">
      <t>コウジョウ</t>
    </rPh>
    <rPh sb="9" eb="11">
      <t>ショウシ</t>
    </rPh>
    <rPh sb="11" eb="14">
      <t>コウレイカ</t>
    </rPh>
    <rPh sb="17" eb="19">
      <t>アンゼン</t>
    </rPh>
    <rPh sb="20" eb="21">
      <t>ク</t>
    </rPh>
    <rPh sb="26" eb="28">
      <t>シャカイ</t>
    </rPh>
    <rPh sb="30" eb="32">
      <t>イコウ</t>
    </rPh>
    <rPh sb="36" eb="38">
      <t>ゲスイ</t>
    </rPh>
    <rPh sb="38" eb="39">
      <t>ドウ</t>
    </rPh>
    <rPh sb="40" eb="41">
      <t>タイ</t>
    </rPh>
    <rPh sb="43" eb="45">
      <t>キタイ</t>
    </rPh>
    <rPh sb="46" eb="47">
      <t>ヨ</t>
    </rPh>
    <rPh sb="54" eb="55">
      <t>カギ</t>
    </rPh>
    <rPh sb="58" eb="60">
      <t>ザイゲン</t>
    </rPh>
    <rPh sb="65" eb="67">
      <t>シミン</t>
    </rPh>
    <rPh sb="68" eb="70">
      <t>リカイ</t>
    </rPh>
    <rPh sb="71" eb="72">
      <t>エ</t>
    </rPh>
    <rPh sb="75" eb="77">
      <t>ジギョウ</t>
    </rPh>
    <rPh sb="78" eb="79">
      <t>スス</t>
    </rPh>
    <rPh sb="86" eb="88">
      <t>ジギョウ</t>
    </rPh>
    <rPh sb="89" eb="91">
      <t>モクヒョウ</t>
    </rPh>
    <rPh sb="92" eb="94">
      <t>コウカ</t>
    </rPh>
    <rPh sb="95" eb="98">
      <t>ユウセンド</t>
    </rPh>
    <rPh sb="99" eb="102">
      <t>グタイテキ</t>
    </rPh>
    <rPh sb="103" eb="104">
      <t>シメ</t>
    </rPh>
    <rPh sb="108" eb="110">
      <t>ヒツヨウ</t>
    </rPh>
    <rPh sb="116" eb="117">
      <t>ホン</t>
    </rPh>
    <rPh sb="117" eb="118">
      <t>シ</t>
    </rPh>
    <rPh sb="119" eb="121">
      <t>フキュウ</t>
    </rPh>
    <rPh sb="121" eb="122">
      <t>リツ</t>
    </rPh>
    <rPh sb="123" eb="124">
      <t>イマ</t>
    </rPh>
    <rPh sb="129" eb="130">
      <t>ミ</t>
    </rPh>
    <rPh sb="140" eb="142">
      <t>ケイエイ</t>
    </rPh>
    <rPh sb="153" eb="155">
      <t>セイビ</t>
    </rPh>
    <rPh sb="157" eb="158">
      <t>スス</t>
    </rPh>
    <rPh sb="172" eb="174">
      <t>ゲンジョウ</t>
    </rPh>
    <rPh sb="180" eb="182">
      <t>コンゴ</t>
    </rPh>
    <rPh sb="184" eb="185">
      <t>ホン</t>
    </rPh>
    <rPh sb="185" eb="186">
      <t>シ</t>
    </rPh>
    <rPh sb="189" eb="191">
      <t>ネンド</t>
    </rPh>
    <rPh sb="192" eb="194">
      <t>サクテイ</t>
    </rPh>
    <rPh sb="205" eb="206">
      <t>モト</t>
    </rPh>
    <rPh sb="209" eb="211">
      <t>セイビ</t>
    </rPh>
    <rPh sb="212" eb="213">
      <t>スス</t>
    </rPh>
    <rPh sb="215" eb="217">
      <t>コウエイ</t>
    </rPh>
    <rPh sb="217" eb="219">
      <t>キギョウ</t>
    </rPh>
    <rPh sb="219" eb="221">
      <t>カイケイ</t>
    </rPh>
    <rPh sb="221" eb="223">
      <t>ホウシキ</t>
    </rPh>
    <rPh sb="224" eb="226">
      <t>ドウニュウ</t>
    </rPh>
    <rPh sb="260" eb="262">
      <t>ケイエイ</t>
    </rPh>
    <rPh sb="262" eb="264">
      <t>カイゼン</t>
    </rPh>
    <rPh sb="265" eb="266">
      <t>ト</t>
    </rPh>
    <rPh sb="267" eb="268">
      <t>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</si>
</sst>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formatCode="#,##0.00;&quot;△&quot;#,##0.00;&quot;-&quot;">
                  <c:v>2.14</c:v>
                </c:pt>
              </c:numCache>
            </c:numRef>
          </c:val>
        </c:ser>
        <c:dLbls>
          <c:showLegendKey val="0"/>
          <c:showVal val="0"/>
          <c:showCatName val="0"/>
          <c:showSerName val="0"/>
          <c:showPercent val="0"/>
          <c:showBubbleSize val="0"/>
        </c:dLbls>
        <c:gapWidth val="150"/>
        <c:axId val="401762000"/>
        <c:axId val="401762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0.01</c:v>
                </c:pt>
                <c:pt idx="1">
                  <c:v>0.1</c:v>
                </c:pt>
                <c:pt idx="2">
                  <c:v>0.06</c:v>
                </c:pt>
                <c:pt idx="3">
                  <c:v>0.04</c:v>
                </c:pt>
                <c:pt idx="4">
                  <c:v>0.38</c:v>
                </c:pt>
              </c:numCache>
            </c:numRef>
          </c:val>
          <c:smooth val="0"/>
        </c:ser>
        <c:dLbls>
          <c:showLegendKey val="0"/>
          <c:showVal val="0"/>
          <c:showCatName val="0"/>
          <c:showSerName val="0"/>
          <c:showPercent val="0"/>
          <c:showBubbleSize val="0"/>
        </c:dLbls>
        <c:marker val="1"/>
        <c:smooth val="0"/>
        <c:axId val="401762000"/>
        <c:axId val="401762392"/>
      </c:lineChart>
      <c:dateAx>
        <c:axId val="401762000"/>
        <c:scaling>
          <c:orientation val="minMax"/>
        </c:scaling>
        <c:delete val="1"/>
        <c:axPos val="b"/>
        <c:numFmt formatCode="ge" sourceLinked="1"/>
        <c:majorTickMark val="none"/>
        <c:minorTickMark val="none"/>
        <c:tickLblPos val="none"/>
        <c:crossAx val="401762392"/>
        <c:crosses val="autoZero"/>
        <c:auto val="1"/>
        <c:lblOffset val="100"/>
        <c:baseTimeUnit val="years"/>
      </c:dateAx>
      <c:valAx>
        <c:axId val="401762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1762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03232728"/>
        <c:axId val="403065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53.79</c:v>
                </c:pt>
                <c:pt idx="1">
                  <c:v>55.41</c:v>
                </c:pt>
                <c:pt idx="2">
                  <c:v>62.09</c:v>
                </c:pt>
                <c:pt idx="3">
                  <c:v>62.23</c:v>
                </c:pt>
                <c:pt idx="4">
                  <c:v>60</c:v>
                </c:pt>
              </c:numCache>
            </c:numRef>
          </c:val>
          <c:smooth val="0"/>
        </c:ser>
        <c:dLbls>
          <c:showLegendKey val="0"/>
          <c:showVal val="0"/>
          <c:showCatName val="0"/>
          <c:showSerName val="0"/>
          <c:showPercent val="0"/>
          <c:showBubbleSize val="0"/>
        </c:dLbls>
        <c:marker val="1"/>
        <c:smooth val="0"/>
        <c:axId val="403232728"/>
        <c:axId val="403065352"/>
      </c:lineChart>
      <c:dateAx>
        <c:axId val="403232728"/>
        <c:scaling>
          <c:orientation val="minMax"/>
        </c:scaling>
        <c:delete val="1"/>
        <c:axPos val="b"/>
        <c:numFmt formatCode="ge" sourceLinked="1"/>
        <c:majorTickMark val="none"/>
        <c:minorTickMark val="none"/>
        <c:tickLblPos val="none"/>
        <c:crossAx val="403065352"/>
        <c:crosses val="autoZero"/>
        <c:auto val="1"/>
        <c:lblOffset val="100"/>
        <c:baseTimeUnit val="years"/>
      </c:dateAx>
      <c:valAx>
        <c:axId val="403065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3232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76.87</c:v>
                </c:pt>
                <c:pt idx="1">
                  <c:v>76.94</c:v>
                </c:pt>
                <c:pt idx="2">
                  <c:v>80</c:v>
                </c:pt>
                <c:pt idx="3">
                  <c:v>82.06</c:v>
                </c:pt>
                <c:pt idx="4">
                  <c:v>85.29</c:v>
                </c:pt>
              </c:numCache>
            </c:numRef>
          </c:val>
        </c:ser>
        <c:dLbls>
          <c:showLegendKey val="0"/>
          <c:showVal val="0"/>
          <c:showCatName val="0"/>
          <c:showSerName val="0"/>
          <c:showPercent val="0"/>
          <c:showBubbleSize val="0"/>
        </c:dLbls>
        <c:gapWidth val="150"/>
        <c:axId val="403066528"/>
        <c:axId val="403066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83.76</c:v>
                </c:pt>
                <c:pt idx="1">
                  <c:v>84.12</c:v>
                </c:pt>
                <c:pt idx="2">
                  <c:v>86.88</c:v>
                </c:pt>
                <c:pt idx="3">
                  <c:v>86.56</c:v>
                </c:pt>
                <c:pt idx="4">
                  <c:v>86.78</c:v>
                </c:pt>
              </c:numCache>
            </c:numRef>
          </c:val>
          <c:smooth val="0"/>
        </c:ser>
        <c:dLbls>
          <c:showLegendKey val="0"/>
          <c:showVal val="0"/>
          <c:showCatName val="0"/>
          <c:showSerName val="0"/>
          <c:showPercent val="0"/>
          <c:showBubbleSize val="0"/>
        </c:dLbls>
        <c:marker val="1"/>
        <c:smooth val="0"/>
        <c:axId val="403066528"/>
        <c:axId val="403066920"/>
      </c:lineChart>
      <c:dateAx>
        <c:axId val="403066528"/>
        <c:scaling>
          <c:orientation val="minMax"/>
        </c:scaling>
        <c:delete val="1"/>
        <c:axPos val="b"/>
        <c:numFmt formatCode="ge" sourceLinked="1"/>
        <c:majorTickMark val="none"/>
        <c:minorTickMark val="none"/>
        <c:tickLblPos val="none"/>
        <c:crossAx val="403066920"/>
        <c:crosses val="autoZero"/>
        <c:auto val="1"/>
        <c:lblOffset val="100"/>
        <c:baseTimeUnit val="years"/>
      </c:dateAx>
      <c:valAx>
        <c:axId val="403066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3066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82.98</c:v>
                </c:pt>
                <c:pt idx="1">
                  <c:v>77.12</c:v>
                </c:pt>
                <c:pt idx="2">
                  <c:v>77.23</c:v>
                </c:pt>
                <c:pt idx="3">
                  <c:v>77.05</c:v>
                </c:pt>
                <c:pt idx="4">
                  <c:v>74.37</c:v>
                </c:pt>
              </c:numCache>
            </c:numRef>
          </c:val>
        </c:ser>
        <c:dLbls>
          <c:showLegendKey val="0"/>
          <c:showVal val="0"/>
          <c:showCatName val="0"/>
          <c:showSerName val="0"/>
          <c:showPercent val="0"/>
          <c:showBubbleSize val="0"/>
        </c:dLbls>
        <c:gapWidth val="150"/>
        <c:axId val="401763568"/>
        <c:axId val="401763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01763568"/>
        <c:axId val="401763960"/>
      </c:lineChart>
      <c:dateAx>
        <c:axId val="401763568"/>
        <c:scaling>
          <c:orientation val="minMax"/>
        </c:scaling>
        <c:delete val="1"/>
        <c:axPos val="b"/>
        <c:numFmt formatCode="ge" sourceLinked="1"/>
        <c:majorTickMark val="none"/>
        <c:minorTickMark val="none"/>
        <c:tickLblPos val="none"/>
        <c:crossAx val="401763960"/>
        <c:crosses val="autoZero"/>
        <c:auto val="1"/>
        <c:lblOffset val="100"/>
        <c:baseTimeUnit val="years"/>
      </c:dateAx>
      <c:valAx>
        <c:axId val="401763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1763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02613128"/>
        <c:axId val="402613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02613128"/>
        <c:axId val="402613520"/>
      </c:lineChart>
      <c:dateAx>
        <c:axId val="402613128"/>
        <c:scaling>
          <c:orientation val="minMax"/>
        </c:scaling>
        <c:delete val="1"/>
        <c:axPos val="b"/>
        <c:numFmt formatCode="ge" sourceLinked="1"/>
        <c:majorTickMark val="none"/>
        <c:minorTickMark val="none"/>
        <c:tickLblPos val="none"/>
        <c:crossAx val="402613520"/>
        <c:crosses val="autoZero"/>
        <c:auto val="1"/>
        <c:lblOffset val="100"/>
        <c:baseTimeUnit val="years"/>
      </c:dateAx>
      <c:valAx>
        <c:axId val="402613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2613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02614696"/>
        <c:axId val="402615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02614696"/>
        <c:axId val="402615088"/>
      </c:lineChart>
      <c:dateAx>
        <c:axId val="402614696"/>
        <c:scaling>
          <c:orientation val="minMax"/>
        </c:scaling>
        <c:delete val="1"/>
        <c:axPos val="b"/>
        <c:numFmt formatCode="ge" sourceLinked="1"/>
        <c:majorTickMark val="none"/>
        <c:minorTickMark val="none"/>
        <c:tickLblPos val="none"/>
        <c:crossAx val="402615088"/>
        <c:crosses val="autoZero"/>
        <c:auto val="1"/>
        <c:lblOffset val="100"/>
        <c:baseTimeUnit val="years"/>
      </c:dateAx>
      <c:valAx>
        <c:axId val="402615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2614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02616264"/>
        <c:axId val="402801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02616264"/>
        <c:axId val="402801152"/>
      </c:lineChart>
      <c:dateAx>
        <c:axId val="402616264"/>
        <c:scaling>
          <c:orientation val="minMax"/>
        </c:scaling>
        <c:delete val="1"/>
        <c:axPos val="b"/>
        <c:numFmt formatCode="ge" sourceLinked="1"/>
        <c:majorTickMark val="none"/>
        <c:minorTickMark val="none"/>
        <c:tickLblPos val="none"/>
        <c:crossAx val="402801152"/>
        <c:crosses val="autoZero"/>
        <c:auto val="1"/>
        <c:lblOffset val="100"/>
        <c:baseTimeUnit val="years"/>
      </c:dateAx>
      <c:valAx>
        <c:axId val="402801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2616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02802328"/>
        <c:axId val="402802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02802328"/>
        <c:axId val="402802720"/>
      </c:lineChart>
      <c:dateAx>
        <c:axId val="402802328"/>
        <c:scaling>
          <c:orientation val="minMax"/>
        </c:scaling>
        <c:delete val="1"/>
        <c:axPos val="b"/>
        <c:numFmt formatCode="ge" sourceLinked="1"/>
        <c:majorTickMark val="none"/>
        <c:minorTickMark val="none"/>
        <c:tickLblPos val="none"/>
        <c:crossAx val="402802720"/>
        <c:crosses val="autoZero"/>
        <c:auto val="1"/>
        <c:lblOffset val="100"/>
        <c:baseTimeUnit val="years"/>
      </c:dateAx>
      <c:valAx>
        <c:axId val="402802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2802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2000.42</c:v>
                </c:pt>
                <c:pt idx="1">
                  <c:v>2138.11</c:v>
                </c:pt>
                <c:pt idx="2">
                  <c:v>2044.03</c:v>
                </c:pt>
                <c:pt idx="3">
                  <c:v>1819.83</c:v>
                </c:pt>
                <c:pt idx="4">
                  <c:v>1568.59</c:v>
                </c:pt>
              </c:numCache>
            </c:numRef>
          </c:val>
        </c:ser>
        <c:dLbls>
          <c:showLegendKey val="0"/>
          <c:showVal val="0"/>
          <c:showCatName val="0"/>
          <c:showSerName val="0"/>
          <c:showPercent val="0"/>
          <c:showBubbleSize val="0"/>
        </c:dLbls>
        <c:gapWidth val="150"/>
        <c:axId val="402803896"/>
        <c:axId val="402804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1334.01</c:v>
                </c:pt>
                <c:pt idx="1">
                  <c:v>1273.52</c:v>
                </c:pt>
                <c:pt idx="2">
                  <c:v>1115.1099999999999</c:v>
                </c:pt>
                <c:pt idx="3">
                  <c:v>1010.51</c:v>
                </c:pt>
                <c:pt idx="4">
                  <c:v>1031.56</c:v>
                </c:pt>
              </c:numCache>
            </c:numRef>
          </c:val>
          <c:smooth val="0"/>
        </c:ser>
        <c:dLbls>
          <c:showLegendKey val="0"/>
          <c:showVal val="0"/>
          <c:showCatName val="0"/>
          <c:showSerName val="0"/>
          <c:showPercent val="0"/>
          <c:showBubbleSize val="0"/>
        </c:dLbls>
        <c:marker val="1"/>
        <c:smooth val="0"/>
        <c:axId val="402803896"/>
        <c:axId val="402804288"/>
      </c:lineChart>
      <c:dateAx>
        <c:axId val="402803896"/>
        <c:scaling>
          <c:orientation val="minMax"/>
        </c:scaling>
        <c:delete val="1"/>
        <c:axPos val="b"/>
        <c:numFmt formatCode="ge" sourceLinked="1"/>
        <c:majorTickMark val="none"/>
        <c:minorTickMark val="none"/>
        <c:tickLblPos val="none"/>
        <c:crossAx val="402804288"/>
        <c:crosses val="autoZero"/>
        <c:auto val="1"/>
        <c:lblOffset val="100"/>
        <c:baseTimeUnit val="years"/>
      </c:dateAx>
      <c:valAx>
        <c:axId val="402804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2803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40.92</c:v>
                </c:pt>
                <c:pt idx="1">
                  <c:v>38.159999999999997</c:v>
                </c:pt>
                <c:pt idx="2">
                  <c:v>38.94</c:v>
                </c:pt>
                <c:pt idx="3">
                  <c:v>41.01</c:v>
                </c:pt>
                <c:pt idx="4">
                  <c:v>47.74</c:v>
                </c:pt>
              </c:numCache>
            </c:numRef>
          </c:val>
        </c:ser>
        <c:dLbls>
          <c:showLegendKey val="0"/>
          <c:showVal val="0"/>
          <c:showCatName val="0"/>
          <c:showSerName val="0"/>
          <c:showPercent val="0"/>
          <c:showBubbleSize val="0"/>
        </c:dLbls>
        <c:gapWidth val="150"/>
        <c:axId val="403229592"/>
        <c:axId val="403229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67.14</c:v>
                </c:pt>
                <c:pt idx="1">
                  <c:v>67.849999999999994</c:v>
                </c:pt>
                <c:pt idx="2">
                  <c:v>79.540000000000006</c:v>
                </c:pt>
                <c:pt idx="3">
                  <c:v>83</c:v>
                </c:pt>
                <c:pt idx="4">
                  <c:v>84.32</c:v>
                </c:pt>
              </c:numCache>
            </c:numRef>
          </c:val>
          <c:smooth val="0"/>
        </c:ser>
        <c:dLbls>
          <c:showLegendKey val="0"/>
          <c:showVal val="0"/>
          <c:showCatName val="0"/>
          <c:showSerName val="0"/>
          <c:showPercent val="0"/>
          <c:showBubbleSize val="0"/>
        </c:dLbls>
        <c:marker val="1"/>
        <c:smooth val="0"/>
        <c:axId val="403229592"/>
        <c:axId val="403229984"/>
      </c:lineChart>
      <c:dateAx>
        <c:axId val="403229592"/>
        <c:scaling>
          <c:orientation val="minMax"/>
        </c:scaling>
        <c:delete val="1"/>
        <c:axPos val="b"/>
        <c:numFmt formatCode="ge" sourceLinked="1"/>
        <c:majorTickMark val="none"/>
        <c:minorTickMark val="none"/>
        <c:tickLblPos val="none"/>
        <c:crossAx val="403229984"/>
        <c:crosses val="autoZero"/>
        <c:auto val="1"/>
        <c:lblOffset val="100"/>
        <c:baseTimeUnit val="years"/>
      </c:dateAx>
      <c:valAx>
        <c:axId val="403229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3229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214.39</c:v>
                </c:pt>
                <c:pt idx="1">
                  <c:v>231.42</c:v>
                </c:pt>
                <c:pt idx="2">
                  <c:v>225.88</c:v>
                </c:pt>
                <c:pt idx="3">
                  <c:v>219.77</c:v>
                </c:pt>
                <c:pt idx="4">
                  <c:v>191.56</c:v>
                </c:pt>
              </c:numCache>
            </c:numRef>
          </c:val>
        </c:ser>
        <c:dLbls>
          <c:showLegendKey val="0"/>
          <c:showVal val="0"/>
          <c:showCatName val="0"/>
          <c:showSerName val="0"/>
          <c:showPercent val="0"/>
          <c:showBubbleSize val="0"/>
        </c:dLbls>
        <c:gapWidth val="150"/>
        <c:axId val="403231160"/>
        <c:axId val="403231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224.83</c:v>
                </c:pt>
                <c:pt idx="1">
                  <c:v>224.94</c:v>
                </c:pt>
                <c:pt idx="2">
                  <c:v>199.36</c:v>
                </c:pt>
                <c:pt idx="3">
                  <c:v>193.74</c:v>
                </c:pt>
                <c:pt idx="4">
                  <c:v>188.12</c:v>
                </c:pt>
              </c:numCache>
            </c:numRef>
          </c:val>
          <c:smooth val="0"/>
        </c:ser>
        <c:dLbls>
          <c:showLegendKey val="0"/>
          <c:showVal val="0"/>
          <c:showCatName val="0"/>
          <c:showSerName val="0"/>
          <c:showPercent val="0"/>
          <c:showBubbleSize val="0"/>
        </c:dLbls>
        <c:marker val="1"/>
        <c:smooth val="0"/>
        <c:axId val="403231160"/>
        <c:axId val="403231552"/>
      </c:lineChart>
      <c:dateAx>
        <c:axId val="403231160"/>
        <c:scaling>
          <c:orientation val="minMax"/>
        </c:scaling>
        <c:delete val="1"/>
        <c:axPos val="b"/>
        <c:numFmt formatCode="ge" sourceLinked="1"/>
        <c:majorTickMark val="none"/>
        <c:minorTickMark val="none"/>
        <c:tickLblPos val="none"/>
        <c:crossAx val="403231552"/>
        <c:crosses val="autoZero"/>
        <c:auto val="1"/>
        <c:lblOffset val="100"/>
        <c:baseTimeUnit val="years"/>
      </c:dateAx>
      <c:valAx>
        <c:axId val="403231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3231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M1"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山梨県　南アルプス市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Bd2</v>
      </c>
      <c r="X8" s="70"/>
      <c r="Y8" s="70"/>
      <c r="Z8" s="70"/>
      <c r="AA8" s="70"/>
      <c r="AB8" s="70"/>
      <c r="AC8" s="70"/>
      <c r="AD8" s="3"/>
      <c r="AE8" s="3"/>
      <c r="AF8" s="3"/>
      <c r="AG8" s="3"/>
      <c r="AH8" s="3"/>
      <c r="AI8" s="3"/>
      <c r="AJ8" s="3"/>
      <c r="AK8" s="3"/>
      <c r="AL8" s="64">
        <f>データ!R6</f>
        <v>72529</v>
      </c>
      <c r="AM8" s="64"/>
      <c r="AN8" s="64"/>
      <c r="AO8" s="64"/>
      <c r="AP8" s="64"/>
      <c r="AQ8" s="64"/>
      <c r="AR8" s="64"/>
      <c r="AS8" s="64"/>
      <c r="AT8" s="63">
        <f>データ!S6</f>
        <v>264.14</v>
      </c>
      <c r="AU8" s="63"/>
      <c r="AV8" s="63"/>
      <c r="AW8" s="63"/>
      <c r="AX8" s="63"/>
      <c r="AY8" s="63"/>
      <c r="AZ8" s="63"/>
      <c r="BA8" s="63"/>
      <c r="BB8" s="63">
        <f>データ!T6</f>
        <v>274.58999999999997</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45.3</v>
      </c>
      <c r="Q10" s="63"/>
      <c r="R10" s="63"/>
      <c r="S10" s="63"/>
      <c r="T10" s="63"/>
      <c r="U10" s="63"/>
      <c r="V10" s="63"/>
      <c r="W10" s="63">
        <f>データ!P6</f>
        <v>106.11</v>
      </c>
      <c r="X10" s="63"/>
      <c r="Y10" s="63"/>
      <c r="Z10" s="63"/>
      <c r="AA10" s="63"/>
      <c r="AB10" s="63"/>
      <c r="AC10" s="63"/>
      <c r="AD10" s="64">
        <f>データ!Q6</f>
        <v>1670</v>
      </c>
      <c r="AE10" s="64"/>
      <c r="AF10" s="64"/>
      <c r="AG10" s="64"/>
      <c r="AH10" s="64"/>
      <c r="AI10" s="64"/>
      <c r="AJ10" s="64"/>
      <c r="AK10" s="2"/>
      <c r="AL10" s="64">
        <f>データ!U6</f>
        <v>32756</v>
      </c>
      <c r="AM10" s="64"/>
      <c r="AN10" s="64"/>
      <c r="AO10" s="64"/>
      <c r="AP10" s="64"/>
      <c r="AQ10" s="64"/>
      <c r="AR10" s="64"/>
      <c r="AS10" s="64"/>
      <c r="AT10" s="63">
        <f>データ!V6</f>
        <v>12.19</v>
      </c>
      <c r="AU10" s="63"/>
      <c r="AV10" s="63"/>
      <c r="AW10" s="63"/>
      <c r="AX10" s="63"/>
      <c r="AY10" s="63"/>
      <c r="AZ10" s="63"/>
      <c r="BA10" s="63"/>
      <c r="BB10" s="63">
        <f>データ!W6</f>
        <v>2687.12</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192082</v>
      </c>
      <c r="D6" s="31">
        <f t="shared" si="3"/>
        <v>47</v>
      </c>
      <c r="E6" s="31">
        <f t="shared" si="3"/>
        <v>17</v>
      </c>
      <c r="F6" s="31">
        <f t="shared" si="3"/>
        <v>1</v>
      </c>
      <c r="G6" s="31">
        <f t="shared" si="3"/>
        <v>0</v>
      </c>
      <c r="H6" s="31" t="str">
        <f t="shared" si="3"/>
        <v>山梨県　南アルプス市</v>
      </c>
      <c r="I6" s="31" t="str">
        <f t="shared" si="3"/>
        <v>法非適用</v>
      </c>
      <c r="J6" s="31" t="str">
        <f t="shared" si="3"/>
        <v>下水道事業</v>
      </c>
      <c r="K6" s="31" t="str">
        <f t="shared" si="3"/>
        <v>公共下水道</v>
      </c>
      <c r="L6" s="31" t="str">
        <f t="shared" si="3"/>
        <v>Bd2</v>
      </c>
      <c r="M6" s="32" t="str">
        <f t="shared" si="3"/>
        <v>-</v>
      </c>
      <c r="N6" s="32" t="str">
        <f t="shared" si="3"/>
        <v>該当数値なし</v>
      </c>
      <c r="O6" s="32">
        <f t="shared" si="3"/>
        <v>45.3</v>
      </c>
      <c r="P6" s="32">
        <f t="shared" si="3"/>
        <v>106.11</v>
      </c>
      <c r="Q6" s="32">
        <f t="shared" si="3"/>
        <v>1670</v>
      </c>
      <c r="R6" s="32">
        <f t="shared" si="3"/>
        <v>72529</v>
      </c>
      <c r="S6" s="32">
        <f t="shared" si="3"/>
        <v>264.14</v>
      </c>
      <c r="T6" s="32">
        <f t="shared" si="3"/>
        <v>274.58999999999997</v>
      </c>
      <c r="U6" s="32">
        <f t="shared" si="3"/>
        <v>32756</v>
      </c>
      <c r="V6" s="32">
        <f t="shared" si="3"/>
        <v>12.19</v>
      </c>
      <c r="W6" s="32">
        <f t="shared" si="3"/>
        <v>2687.12</v>
      </c>
      <c r="X6" s="33">
        <f>IF(X7="",NA(),X7)</f>
        <v>82.98</v>
      </c>
      <c r="Y6" s="33">
        <f t="shared" ref="Y6:AG6" si="4">IF(Y7="",NA(),Y7)</f>
        <v>77.12</v>
      </c>
      <c r="Z6" s="33">
        <f t="shared" si="4"/>
        <v>77.23</v>
      </c>
      <c r="AA6" s="33">
        <f t="shared" si="4"/>
        <v>77.05</v>
      </c>
      <c r="AB6" s="33">
        <f t="shared" si="4"/>
        <v>74.37</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2000.42</v>
      </c>
      <c r="BF6" s="33">
        <f t="shared" ref="BF6:BN6" si="7">IF(BF7="",NA(),BF7)</f>
        <v>2138.11</v>
      </c>
      <c r="BG6" s="33">
        <f t="shared" si="7"/>
        <v>2044.03</v>
      </c>
      <c r="BH6" s="33">
        <f t="shared" si="7"/>
        <v>1819.83</v>
      </c>
      <c r="BI6" s="33">
        <f t="shared" si="7"/>
        <v>1568.59</v>
      </c>
      <c r="BJ6" s="33">
        <f t="shared" si="7"/>
        <v>1334.01</v>
      </c>
      <c r="BK6" s="33">
        <f t="shared" si="7"/>
        <v>1273.52</v>
      </c>
      <c r="BL6" s="33">
        <f t="shared" si="7"/>
        <v>1115.1099999999999</v>
      </c>
      <c r="BM6" s="33">
        <f t="shared" si="7"/>
        <v>1010.51</v>
      </c>
      <c r="BN6" s="33">
        <f t="shared" si="7"/>
        <v>1031.56</v>
      </c>
      <c r="BO6" s="32" t="str">
        <f>IF(BO7="","",IF(BO7="-","【-】","【"&amp;SUBSTITUTE(TEXT(BO7,"#,##0.00"),"-","△")&amp;"】"))</f>
        <v>【763.62】</v>
      </c>
      <c r="BP6" s="33">
        <f>IF(BP7="",NA(),BP7)</f>
        <v>40.92</v>
      </c>
      <c r="BQ6" s="33">
        <f t="shared" ref="BQ6:BY6" si="8">IF(BQ7="",NA(),BQ7)</f>
        <v>38.159999999999997</v>
      </c>
      <c r="BR6" s="33">
        <f t="shared" si="8"/>
        <v>38.94</v>
      </c>
      <c r="BS6" s="33">
        <f t="shared" si="8"/>
        <v>41.01</v>
      </c>
      <c r="BT6" s="33">
        <f t="shared" si="8"/>
        <v>47.74</v>
      </c>
      <c r="BU6" s="33">
        <f t="shared" si="8"/>
        <v>67.14</v>
      </c>
      <c r="BV6" s="33">
        <f t="shared" si="8"/>
        <v>67.849999999999994</v>
      </c>
      <c r="BW6" s="33">
        <f t="shared" si="8"/>
        <v>79.540000000000006</v>
      </c>
      <c r="BX6" s="33">
        <f t="shared" si="8"/>
        <v>83</v>
      </c>
      <c r="BY6" s="33">
        <f t="shared" si="8"/>
        <v>84.32</v>
      </c>
      <c r="BZ6" s="32" t="str">
        <f>IF(BZ7="","",IF(BZ7="-","【-】","【"&amp;SUBSTITUTE(TEXT(BZ7,"#,##0.00"),"-","△")&amp;"】"))</f>
        <v>【98.53】</v>
      </c>
      <c r="CA6" s="33">
        <f>IF(CA7="",NA(),CA7)</f>
        <v>214.39</v>
      </c>
      <c r="CB6" s="33">
        <f t="shared" ref="CB6:CJ6" si="9">IF(CB7="",NA(),CB7)</f>
        <v>231.42</v>
      </c>
      <c r="CC6" s="33">
        <f t="shared" si="9"/>
        <v>225.88</v>
      </c>
      <c r="CD6" s="33">
        <f t="shared" si="9"/>
        <v>219.77</v>
      </c>
      <c r="CE6" s="33">
        <f t="shared" si="9"/>
        <v>191.56</v>
      </c>
      <c r="CF6" s="33">
        <f t="shared" si="9"/>
        <v>224.83</v>
      </c>
      <c r="CG6" s="33">
        <f t="shared" si="9"/>
        <v>224.94</v>
      </c>
      <c r="CH6" s="33">
        <f t="shared" si="9"/>
        <v>199.36</v>
      </c>
      <c r="CI6" s="33">
        <f t="shared" si="9"/>
        <v>193.74</v>
      </c>
      <c r="CJ6" s="33">
        <f t="shared" si="9"/>
        <v>188.12</v>
      </c>
      <c r="CK6" s="32" t="str">
        <f>IF(CK7="","",IF(CK7="-","【-】","【"&amp;SUBSTITUTE(TEXT(CK7,"#,##0.00"),"-","△")&amp;"】"))</f>
        <v>【139.70】</v>
      </c>
      <c r="CL6" s="33" t="str">
        <f>IF(CL7="",NA(),CL7)</f>
        <v>-</v>
      </c>
      <c r="CM6" s="33" t="str">
        <f t="shared" ref="CM6:CU6" si="10">IF(CM7="",NA(),CM7)</f>
        <v>-</v>
      </c>
      <c r="CN6" s="33" t="str">
        <f t="shared" si="10"/>
        <v>-</v>
      </c>
      <c r="CO6" s="33" t="str">
        <f t="shared" si="10"/>
        <v>-</v>
      </c>
      <c r="CP6" s="33" t="str">
        <f t="shared" si="10"/>
        <v>-</v>
      </c>
      <c r="CQ6" s="33">
        <f t="shared" si="10"/>
        <v>53.79</v>
      </c>
      <c r="CR6" s="33">
        <f t="shared" si="10"/>
        <v>55.41</v>
      </c>
      <c r="CS6" s="33">
        <f t="shared" si="10"/>
        <v>62.09</v>
      </c>
      <c r="CT6" s="33">
        <f t="shared" si="10"/>
        <v>62.23</v>
      </c>
      <c r="CU6" s="33">
        <f t="shared" si="10"/>
        <v>60</v>
      </c>
      <c r="CV6" s="32" t="str">
        <f>IF(CV7="","",IF(CV7="-","【-】","【"&amp;SUBSTITUTE(TEXT(CV7,"#,##0.00"),"-","△")&amp;"】"))</f>
        <v>【60.01】</v>
      </c>
      <c r="CW6" s="33">
        <f>IF(CW7="",NA(),CW7)</f>
        <v>76.87</v>
      </c>
      <c r="CX6" s="33">
        <f t="shared" ref="CX6:DF6" si="11">IF(CX7="",NA(),CX7)</f>
        <v>76.94</v>
      </c>
      <c r="CY6" s="33">
        <f t="shared" si="11"/>
        <v>80</v>
      </c>
      <c r="CZ6" s="33">
        <f t="shared" si="11"/>
        <v>82.06</v>
      </c>
      <c r="DA6" s="33">
        <f t="shared" si="11"/>
        <v>85.29</v>
      </c>
      <c r="DB6" s="33">
        <f t="shared" si="11"/>
        <v>83.76</v>
      </c>
      <c r="DC6" s="33">
        <f t="shared" si="11"/>
        <v>84.12</v>
      </c>
      <c r="DD6" s="33">
        <f t="shared" si="11"/>
        <v>86.88</v>
      </c>
      <c r="DE6" s="33">
        <f t="shared" si="11"/>
        <v>86.56</v>
      </c>
      <c r="DF6" s="33">
        <f t="shared" si="11"/>
        <v>86.78</v>
      </c>
      <c r="DG6" s="32" t="str">
        <f>IF(DG7="","",IF(DG7="-","【-】","【"&amp;SUBSTITUTE(TEXT(DG7,"#,##0.00"),"-","△")&amp;"】"))</f>
        <v>【94.73】</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3">
        <f t="shared" si="14"/>
        <v>2.14</v>
      </c>
      <c r="EI6" s="33">
        <f t="shared" si="14"/>
        <v>0.01</v>
      </c>
      <c r="EJ6" s="33">
        <f t="shared" si="14"/>
        <v>0.1</v>
      </c>
      <c r="EK6" s="33">
        <f t="shared" si="14"/>
        <v>0.06</v>
      </c>
      <c r="EL6" s="33">
        <f t="shared" si="14"/>
        <v>0.04</v>
      </c>
      <c r="EM6" s="33">
        <f t="shared" si="14"/>
        <v>0.38</v>
      </c>
      <c r="EN6" s="32" t="str">
        <f>IF(EN7="","",IF(EN7="-","【-】","【"&amp;SUBSTITUTE(TEXT(EN7,"#,##0.00"),"-","△")&amp;"】"))</f>
        <v>【0.23】</v>
      </c>
    </row>
    <row r="7" spans="1:144" s="34" customFormat="1">
      <c r="A7" s="26"/>
      <c r="B7" s="35">
        <v>2015</v>
      </c>
      <c r="C7" s="35">
        <v>192082</v>
      </c>
      <c r="D7" s="35">
        <v>47</v>
      </c>
      <c r="E7" s="35">
        <v>17</v>
      </c>
      <c r="F7" s="35">
        <v>1</v>
      </c>
      <c r="G7" s="35">
        <v>0</v>
      </c>
      <c r="H7" s="35" t="s">
        <v>96</v>
      </c>
      <c r="I7" s="35" t="s">
        <v>97</v>
      </c>
      <c r="J7" s="35" t="s">
        <v>98</v>
      </c>
      <c r="K7" s="35" t="s">
        <v>99</v>
      </c>
      <c r="L7" s="35" t="s">
        <v>100</v>
      </c>
      <c r="M7" s="36" t="s">
        <v>101</v>
      </c>
      <c r="N7" s="36" t="s">
        <v>102</v>
      </c>
      <c r="O7" s="36">
        <v>45.3</v>
      </c>
      <c r="P7" s="36">
        <v>106.11</v>
      </c>
      <c r="Q7" s="36">
        <v>1670</v>
      </c>
      <c r="R7" s="36">
        <v>72529</v>
      </c>
      <c r="S7" s="36">
        <v>264.14</v>
      </c>
      <c r="T7" s="36">
        <v>274.58999999999997</v>
      </c>
      <c r="U7" s="36">
        <v>32756</v>
      </c>
      <c r="V7" s="36">
        <v>12.19</v>
      </c>
      <c r="W7" s="36">
        <v>2687.12</v>
      </c>
      <c r="X7" s="36">
        <v>82.98</v>
      </c>
      <c r="Y7" s="36">
        <v>77.12</v>
      </c>
      <c r="Z7" s="36">
        <v>77.23</v>
      </c>
      <c r="AA7" s="36">
        <v>77.05</v>
      </c>
      <c r="AB7" s="36">
        <v>74.37</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2000.42</v>
      </c>
      <c r="BF7" s="36">
        <v>2138.11</v>
      </c>
      <c r="BG7" s="36">
        <v>2044.03</v>
      </c>
      <c r="BH7" s="36">
        <v>1819.83</v>
      </c>
      <c r="BI7" s="36">
        <v>1568.59</v>
      </c>
      <c r="BJ7" s="36">
        <v>1334.01</v>
      </c>
      <c r="BK7" s="36">
        <v>1273.52</v>
      </c>
      <c r="BL7" s="36">
        <v>1115.1099999999999</v>
      </c>
      <c r="BM7" s="36">
        <v>1010.51</v>
      </c>
      <c r="BN7" s="36">
        <v>1031.56</v>
      </c>
      <c r="BO7" s="36">
        <v>763.62</v>
      </c>
      <c r="BP7" s="36">
        <v>40.92</v>
      </c>
      <c r="BQ7" s="36">
        <v>38.159999999999997</v>
      </c>
      <c r="BR7" s="36">
        <v>38.94</v>
      </c>
      <c r="BS7" s="36">
        <v>41.01</v>
      </c>
      <c r="BT7" s="36">
        <v>47.74</v>
      </c>
      <c r="BU7" s="36">
        <v>67.14</v>
      </c>
      <c r="BV7" s="36">
        <v>67.849999999999994</v>
      </c>
      <c r="BW7" s="36">
        <v>79.540000000000006</v>
      </c>
      <c r="BX7" s="36">
        <v>83</v>
      </c>
      <c r="BY7" s="36">
        <v>84.32</v>
      </c>
      <c r="BZ7" s="36">
        <v>98.53</v>
      </c>
      <c r="CA7" s="36">
        <v>214.39</v>
      </c>
      <c r="CB7" s="36">
        <v>231.42</v>
      </c>
      <c r="CC7" s="36">
        <v>225.88</v>
      </c>
      <c r="CD7" s="36">
        <v>219.77</v>
      </c>
      <c r="CE7" s="36">
        <v>191.56</v>
      </c>
      <c r="CF7" s="36">
        <v>224.83</v>
      </c>
      <c r="CG7" s="36">
        <v>224.94</v>
      </c>
      <c r="CH7" s="36">
        <v>199.36</v>
      </c>
      <c r="CI7" s="36">
        <v>193.74</v>
      </c>
      <c r="CJ7" s="36">
        <v>188.12</v>
      </c>
      <c r="CK7" s="36">
        <v>139.69999999999999</v>
      </c>
      <c r="CL7" s="36" t="s">
        <v>101</v>
      </c>
      <c r="CM7" s="36" t="s">
        <v>101</v>
      </c>
      <c r="CN7" s="36" t="s">
        <v>101</v>
      </c>
      <c r="CO7" s="36" t="s">
        <v>101</v>
      </c>
      <c r="CP7" s="36" t="s">
        <v>101</v>
      </c>
      <c r="CQ7" s="36">
        <v>53.79</v>
      </c>
      <c r="CR7" s="36">
        <v>55.41</v>
      </c>
      <c r="CS7" s="36">
        <v>62.09</v>
      </c>
      <c r="CT7" s="36">
        <v>62.23</v>
      </c>
      <c r="CU7" s="36">
        <v>60</v>
      </c>
      <c r="CV7" s="36">
        <v>60.01</v>
      </c>
      <c r="CW7" s="36">
        <v>76.87</v>
      </c>
      <c r="CX7" s="36">
        <v>76.94</v>
      </c>
      <c r="CY7" s="36">
        <v>80</v>
      </c>
      <c r="CZ7" s="36">
        <v>82.06</v>
      </c>
      <c r="DA7" s="36">
        <v>85.29</v>
      </c>
      <c r="DB7" s="36">
        <v>83.76</v>
      </c>
      <c r="DC7" s="36">
        <v>84.12</v>
      </c>
      <c r="DD7" s="36">
        <v>86.88</v>
      </c>
      <c r="DE7" s="36">
        <v>86.56</v>
      </c>
      <c r="DF7" s="36">
        <v>86.78</v>
      </c>
      <c r="DG7" s="36">
        <v>94.73</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2.14</v>
      </c>
      <c r="EI7" s="36">
        <v>0.01</v>
      </c>
      <c r="EJ7" s="36">
        <v>0.1</v>
      </c>
      <c r="EK7" s="36">
        <v>0.06</v>
      </c>
      <c r="EL7" s="36">
        <v>0.04</v>
      </c>
      <c r="EM7" s="36">
        <v>0.38</v>
      </c>
      <c r="EN7" s="36">
        <v>0.23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職員</cp:lastModifiedBy>
  <dcterms:created xsi:type="dcterms:W3CDTF">2017-02-08T02:49:31Z</dcterms:created>
  <dcterms:modified xsi:type="dcterms:W3CDTF">2017-02-10T07:58:19Z</dcterms:modified>
  <cp:category/>
</cp:coreProperties>
</file>