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<sst xmlns="http://schemas.openxmlformats.org/spreadsheetml/2006/main" count="226" uniqueCount="111">
  <si>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</si>
  <si>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</si>
  <si>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</si>
  <si>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</si>
  <si>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</si>
  <si>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</si>
  <si>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</si>
  <si>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</si>
  <si>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</si>
  <si>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</si>
  <si>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</si>
  <si>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</si>
  <si>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</si>
  <si>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</si>
  <si>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</si>
  <si>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</si>
  <si>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</si>
  <si>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</si>
  <si>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</si>
  <si>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</si>
  <si>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</si>
  <si>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</si>
  <si>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</si>
  <si>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</si>
  <si>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</si>
  <si>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</si>
  <si>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</si>
  <si>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</si>
  <si>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</si>
  <si>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</si>
  <si>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</si>
  <si>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</si>
  <si>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</si>
  <si>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</si>
  <si>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</si>
  <si>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</si>
  <si>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</si>
  <si>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</si>
  <si>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</si>
  <si>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</si>
  <si>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</si>
  <si>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</si>
  <si>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</si>
  <si>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</si>
  <si>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</si>
  <si>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</si>
  <si>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</si>
  <si>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</si>
  <si>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</si>
  <si>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</si>
  <si>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</si>
  <si>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</si>
  <si>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</si>
  <si>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</si>
  <si>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</si>
  <si>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</si>
  <si>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</si>
  <si>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</si>
  <si>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</si>
  <si>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</si>
  <si>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</si>
  <si>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</si>
  <si>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</si>
  <si>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</si>
  <si>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</si>
  <si>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</si>
  <si>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</si>
  <si>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</si>
  <si>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</si>
  <si>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</si>
  <si>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</si>
  <si>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</si>
  <si>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</si>
  <si>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</si>
  <si>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</si>
  <si>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</si>
  <si>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</si>
  <si>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</si>
  <si>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</si>
  <si>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</si>
  <si>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</si>
  <si>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</si>
  <si>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</si>
  <si>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</si>
  <si>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</si>
  <si>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</si>
  <si>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</si>
  <si>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</si>
  <si>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</si>
  <si>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</si>
  <si>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</si>
  <si>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</si>
  <si>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</si>
  <si>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</si>
  <si>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</si>
  <si>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</si>
  <si>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山梨市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</si>
  <si>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</si>
  <si>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</si>
  <si>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</si>
  <si>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</si>
  <si>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</si>
  <si>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</si>
  <si>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</si>
  <si>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</si>
  <si>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</si>
  <si>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</si>
  <si>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</si>
  <si>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経費回収率が下がり収益的収支比率が下がっている。有収率が７１．７３％と低いことが最大の課題である。
　水洗化率は、整備に伴い増加している。今後も水洗化率を高めていく事が経営の健全性及び効率性にも結び付いていく事になるので、普及啓発を積極的に行っていく。
　企業債残高比率が増加していて経営上憂慮する点である。
</t>
    <rPh sb="52" eb="55">
      <t>スイセンカ</t>
    </rPh>
    <rPh sb="55" eb="56">
      <t>リツ</t>
    </rPh>
    <rPh sb="58" eb="60">
      <t>セイビ</t>
    </rPh>
    <rPh sb="61" eb="62">
      <t>トモナ</t>
    </rPh>
    <rPh sb="63" eb="65">
      <t>ゾウカ</t>
    </rPh>
    <rPh sb="70" eb="72">
      <t>コンゴ</t>
    </rPh>
    <rPh sb="73" eb="76">
      <t>スイセンカ</t>
    </rPh>
    <rPh sb="76" eb="77">
      <t>リツ</t>
    </rPh>
    <rPh sb="78" eb="79">
      <t>タカ</t>
    </rPh>
    <rPh sb="83" eb="84">
      <t>コト</t>
    </rPh>
    <rPh sb="85" eb="87">
      <t>ケイエイ</t>
    </rPh>
    <rPh sb="88" eb="91">
      <t>ケンゼンセイ</t>
    </rPh>
    <rPh sb="91" eb="92">
      <t>オヨ</t>
    </rPh>
    <rPh sb="93" eb="96">
      <t>コウリツセイ</t>
    </rPh>
    <rPh sb="98" eb="99">
      <t>ムス</t>
    </rPh>
    <rPh sb="100" eb="101">
      <t>ツ</t>
    </rPh>
    <rPh sb="105" eb="106">
      <t>コト</t>
    </rPh>
    <rPh sb="112" eb="114">
      <t>フキュウ</t>
    </rPh>
    <rPh sb="114" eb="116">
      <t>ケイハツ</t>
    </rPh>
    <rPh sb="117" eb="120">
      <t>セッキョクテキ</t>
    </rPh>
    <rPh sb="121" eb="122">
      <t>オコナ</t>
    </rPh>
    <rPh sb="134" eb="136">
      <t>ヒリツ</t>
    </rPh>
    <phoneticPr fontId="4"/>
  </si>
  <si>
    <t>　本市の施設は耐用年数までまだまだ年数があるが、有収率の低さなど地下水対策等が必要である。H２９年度一部施設の老朽化調査を行い調査結果に伴い計画的に対策をしていく。</t>
    <rPh sb="52" eb="54">
      <t>シセツ</t>
    </rPh>
    <rPh sb="55" eb="58">
      <t>ロウキュウカ</t>
    </rPh>
    <rPh sb="63" eb="65">
      <t>チョウサ</t>
    </rPh>
    <rPh sb="65" eb="67">
      <t>ケッカ</t>
    </rPh>
    <rPh sb="68" eb="69">
      <t>トモナ</t>
    </rPh>
    <rPh sb="70" eb="73">
      <t>ケイカクテキ</t>
    </rPh>
    <phoneticPr fontId="4"/>
  </si>
  <si>
    <t>　汚水処理原価の増加や企業債残高比率の増加など課題が多いが、H２９年度の地方公営企業法適用や使用料の改定を通じて安定的な経営を目指していく。平成２９年度には経営戦略を策定し経営分析を行うことにより経営安定化につなげていく。</t>
    <rPh sb="14" eb="15">
      <t>ザン</t>
    </rPh>
    <rPh sb="15" eb="16">
      <t>タカ</t>
    </rPh>
    <rPh sb="16" eb="18">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</si>
</sst>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581504"/>
        <c:axId val="745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0.03</c:v>
                </c:pt>
                <c:pt idx="4">
                  <c:v>0.15</c:v>
                </c:pt>
              </c:numCache>
            </c:numRef>
          </c:val>
          <c:smooth val="0"/>
        </c:ser>
        <c:dLbls>
          <c:showLegendKey val="0"/>
          <c:showVal val="0"/>
          <c:showCatName val="0"/>
          <c:showSerName val="0"/>
          <c:showPercent val="0"/>
          <c:showBubbleSize val="0"/>
        </c:dLbls>
        <c:marker val="1"/>
        <c:smooth val="0"/>
        <c:axId val="74581504"/>
        <c:axId val="74583424"/>
      </c:lineChart>
      <c:dateAx>
        <c:axId val="74581504"/>
        <c:scaling>
          <c:orientation val="minMax"/>
        </c:scaling>
        <c:delete val="1"/>
        <c:axPos val="b"/>
        <c:numFmt formatCode="ge" sourceLinked="1"/>
        <c:majorTickMark val="none"/>
        <c:minorTickMark val="none"/>
        <c:tickLblPos val="none"/>
        <c:crossAx val="74583424"/>
        <c:crosses val="autoZero"/>
        <c:auto val="1"/>
        <c:lblOffset val="100"/>
        <c:baseTimeUnit val="years"/>
      </c:dateAx>
      <c:valAx>
        <c:axId val="745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763328"/>
        <c:axId val="79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49.89</c:v>
                </c:pt>
                <c:pt idx="4">
                  <c:v>49.39</c:v>
                </c:pt>
              </c:numCache>
            </c:numRef>
          </c:val>
          <c:smooth val="0"/>
        </c:ser>
        <c:dLbls>
          <c:showLegendKey val="0"/>
          <c:showVal val="0"/>
          <c:showCatName val="0"/>
          <c:showSerName val="0"/>
          <c:showPercent val="0"/>
          <c:showBubbleSize val="0"/>
        </c:dLbls>
        <c:marker val="1"/>
        <c:smooth val="0"/>
        <c:axId val="79763328"/>
        <c:axId val="79785984"/>
      </c:lineChart>
      <c:dateAx>
        <c:axId val="79763328"/>
        <c:scaling>
          <c:orientation val="minMax"/>
        </c:scaling>
        <c:delete val="1"/>
        <c:axPos val="b"/>
        <c:numFmt formatCode="ge" sourceLinked="1"/>
        <c:majorTickMark val="none"/>
        <c:minorTickMark val="none"/>
        <c:tickLblPos val="none"/>
        <c:crossAx val="79785984"/>
        <c:crosses val="autoZero"/>
        <c:auto val="1"/>
        <c:lblOffset val="100"/>
        <c:baseTimeUnit val="years"/>
      </c:dateAx>
      <c:valAx>
        <c:axId val="79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72.849999999999994</c:v>
                </c:pt>
                <c:pt idx="1">
                  <c:v>73.19</c:v>
                </c:pt>
                <c:pt idx="2">
                  <c:v>75.91</c:v>
                </c:pt>
                <c:pt idx="3">
                  <c:v>77.349999999999994</c:v>
                </c:pt>
                <c:pt idx="4">
                  <c:v>78.77</c:v>
                </c:pt>
              </c:numCache>
            </c:numRef>
          </c:val>
        </c:ser>
        <c:dLbls>
          <c:showLegendKey val="0"/>
          <c:showVal val="0"/>
          <c:showCatName val="0"/>
          <c:showSerName val="0"/>
          <c:showPercent val="0"/>
          <c:showBubbleSize val="0"/>
        </c:dLbls>
        <c:gapWidth val="150"/>
        <c:axId val="79820288"/>
        <c:axId val="798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84.73</c:v>
                </c:pt>
                <c:pt idx="4">
                  <c:v>83.96</c:v>
                </c:pt>
              </c:numCache>
            </c:numRef>
          </c:val>
          <c:smooth val="0"/>
        </c:ser>
        <c:dLbls>
          <c:showLegendKey val="0"/>
          <c:showVal val="0"/>
          <c:showCatName val="0"/>
          <c:showSerName val="0"/>
          <c:showPercent val="0"/>
          <c:showBubbleSize val="0"/>
        </c:dLbls>
        <c:marker val="1"/>
        <c:smooth val="0"/>
        <c:axId val="79820288"/>
        <c:axId val="79822208"/>
      </c:lineChart>
      <c:dateAx>
        <c:axId val="79820288"/>
        <c:scaling>
          <c:orientation val="minMax"/>
        </c:scaling>
        <c:delete val="1"/>
        <c:axPos val="b"/>
        <c:numFmt formatCode="ge" sourceLinked="1"/>
        <c:majorTickMark val="none"/>
        <c:minorTickMark val="none"/>
        <c:tickLblPos val="none"/>
        <c:crossAx val="79822208"/>
        <c:crosses val="autoZero"/>
        <c:auto val="1"/>
        <c:lblOffset val="100"/>
        <c:baseTimeUnit val="years"/>
      </c:dateAx>
      <c:valAx>
        <c:axId val="798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60.79</c:v>
                </c:pt>
                <c:pt idx="1">
                  <c:v>54.8</c:v>
                </c:pt>
                <c:pt idx="2">
                  <c:v>54.28</c:v>
                </c:pt>
                <c:pt idx="3">
                  <c:v>61.58</c:v>
                </c:pt>
                <c:pt idx="4">
                  <c:v>60.44</c:v>
                </c:pt>
              </c:numCache>
            </c:numRef>
          </c:val>
        </c:ser>
        <c:dLbls>
          <c:showLegendKey val="0"/>
          <c:showVal val="0"/>
          <c:showCatName val="0"/>
          <c:showSerName val="0"/>
          <c:showPercent val="0"/>
          <c:showBubbleSize val="0"/>
        </c:dLbls>
        <c:gapWidth val="150"/>
        <c:axId val="74622080"/>
        <c:axId val="74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22080"/>
        <c:axId val="74624000"/>
      </c:lineChart>
      <c:dateAx>
        <c:axId val="74622080"/>
        <c:scaling>
          <c:orientation val="minMax"/>
        </c:scaling>
        <c:delete val="1"/>
        <c:axPos val="b"/>
        <c:numFmt formatCode="ge" sourceLinked="1"/>
        <c:majorTickMark val="none"/>
        <c:minorTickMark val="none"/>
        <c:tickLblPos val="none"/>
        <c:crossAx val="74624000"/>
        <c:crosses val="autoZero"/>
        <c:auto val="1"/>
        <c:lblOffset val="100"/>
        <c:baseTimeUnit val="years"/>
      </c:dateAx>
      <c:valAx>
        <c:axId val="74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057664"/>
        <c:axId val="790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057664"/>
        <c:axId val="79059584"/>
      </c:lineChart>
      <c:dateAx>
        <c:axId val="79057664"/>
        <c:scaling>
          <c:orientation val="minMax"/>
        </c:scaling>
        <c:delete val="1"/>
        <c:axPos val="b"/>
        <c:numFmt formatCode="ge" sourceLinked="1"/>
        <c:majorTickMark val="none"/>
        <c:minorTickMark val="none"/>
        <c:tickLblPos val="none"/>
        <c:crossAx val="79059584"/>
        <c:crosses val="autoZero"/>
        <c:auto val="1"/>
        <c:lblOffset val="100"/>
        <c:baseTimeUnit val="years"/>
      </c:dateAx>
      <c:valAx>
        <c:axId val="790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70816"/>
        <c:axId val="795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70816"/>
        <c:axId val="79572992"/>
      </c:lineChart>
      <c:dateAx>
        <c:axId val="79570816"/>
        <c:scaling>
          <c:orientation val="minMax"/>
        </c:scaling>
        <c:delete val="1"/>
        <c:axPos val="b"/>
        <c:numFmt formatCode="ge" sourceLinked="1"/>
        <c:majorTickMark val="none"/>
        <c:minorTickMark val="none"/>
        <c:tickLblPos val="none"/>
        <c:crossAx val="79572992"/>
        <c:crosses val="autoZero"/>
        <c:auto val="1"/>
        <c:lblOffset val="100"/>
        <c:baseTimeUnit val="years"/>
      </c:dateAx>
      <c:valAx>
        <c:axId val="795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99488"/>
        <c:axId val="796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99488"/>
        <c:axId val="79609856"/>
      </c:lineChart>
      <c:dateAx>
        <c:axId val="79599488"/>
        <c:scaling>
          <c:orientation val="minMax"/>
        </c:scaling>
        <c:delete val="1"/>
        <c:axPos val="b"/>
        <c:numFmt formatCode="ge" sourceLinked="1"/>
        <c:majorTickMark val="none"/>
        <c:minorTickMark val="none"/>
        <c:tickLblPos val="none"/>
        <c:crossAx val="79609856"/>
        <c:crosses val="autoZero"/>
        <c:auto val="1"/>
        <c:lblOffset val="100"/>
        <c:baseTimeUnit val="years"/>
      </c:dateAx>
      <c:valAx>
        <c:axId val="796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06688"/>
        <c:axId val="799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06688"/>
        <c:axId val="79908864"/>
      </c:lineChart>
      <c:dateAx>
        <c:axId val="79906688"/>
        <c:scaling>
          <c:orientation val="minMax"/>
        </c:scaling>
        <c:delete val="1"/>
        <c:axPos val="b"/>
        <c:numFmt formatCode="ge" sourceLinked="1"/>
        <c:majorTickMark val="none"/>
        <c:minorTickMark val="none"/>
        <c:tickLblPos val="none"/>
        <c:crossAx val="79908864"/>
        <c:crosses val="autoZero"/>
        <c:auto val="1"/>
        <c:lblOffset val="100"/>
        <c:baseTimeUnit val="years"/>
      </c:dateAx>
      <c:valAx>
        <c:axId val="799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2429.7399999999998</c:v>
                </c:pt>
                <c:pt idx="1">
                  <c:v>2090.48</c:v>
                </c:pt>
                <c:pt idx="2">
                  <c:v>1992.68</c:v>
                </c:pt>
                <c:pt idx="3">
                  <c:v>2069.66</c:v>
                </c:pt>
                <c:pt idx="4">
                  <c:v>2100.19</c:v>
                </c:pt>
              </c:numCache>
            </c:numRef>
          </c:val>
        </c:ser>
        <c:dLbls>
          <c:showLegendKey val="0"/>
          <c:showVal val="0"/>
          <c:showCatName val="0"/>
          <c:showSerName val="0"/>
          <c:showPercent val="0"/>
          <c:showBubbleSize val="0"/>
        </c:dLbls>
        <c:gapWidth val="150"/>
        <c:axId val="79941632"/>
        <c:axId val="799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1203.71</c:v>
                </c:pt>
                <c:pt idx="4">
                  <c:v>1162.3599999999999</c:v>
                </c:pt>
              </c:numCache>
            </c:numRef>
          </c:val>
          <c:smooth val="0"/>
        </c:ser>
        <c:dLbls>
          <c:showLegendKey val="0"/>
          <c:showVal val="0"/>
          <c:showCatName val="0"/>
          <c:showSerName val="0"/>
          <c:showPercent val="0"/>
          <c:showBubbleSize val="0"/>
        </c:dLbls>
        <c:marker val="1"/>
        <c:smooth val="0"/>
        <c:axId val="79941632"/>
        <c:axId val="79943552"/>
      </c:lineChart>
      <c:dateAx>
        <c:axId val="79941632"/>
        <c:scaling>
          <c:orientation val="minMax"/>
        </c:scaling>
        <c:delete val="1"/>
        <c:axPos val="b"/>
        <c:numFmt formatCode="ge" sourceLinked="1"/>
        <c:majorTickMark val="none"/>
        <c:minorTickMark val="none"/>
        <c:tickLblPos val="none"/>
        <c:crossAx val="79943552"/>
        <c:crosses val="autoZero"/>
        <c:auto val="1"/>
        <c:lblOffset val="100"/>
        <c:baseTimeUnit val="years"/>
      </c:dateAx>
      <c:valAx>
        <c:axId val="799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43.27</c:v>
                </c:pt>
                <c:pt idx="1">
                  <c:v>50.82</c:v>
                </c:pt>
                <c:pt idx="2">
                  <c:v>54.58</c:v>
                </c:pt>
                <c:pt idx="3">
                  <c:v>62.22</c:v>
                </c:pt>
                <c:pt idx="4">
                  <c:v>55.4</c:v>
                </c:pt>
              </c:numCache>
            </c:numRef>
          </c:val>
        </c:ser>
        <c:dLbls>
          <c:showLegendKey val="0"/>
          <c:showVal val="0"/>
          <c:showCatName val="0"/>
          <c:showSerName val="0"/>
          <c:showPercent val="0"/>
          <c:showBubbleSize val="0"/>
        </c:dLbls>
        <c:gapWidth val="150"/>
        <c:axId val="79654272"/>
        <c:axId val="796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69.739999999999995</c:v>
                </c:pt>
                <c:pt idx="4">
                  <c:v>68.209999999999994</c:v>
                </c:pt>
              </c:numCache>
            </c:numRef>
          </c:val>
          <c:smooth val="0"/>
        </c:ser>
        <c:dLbls>
          <c:showLegendKey val="0"/>
          <c:showVal val="0"/>
          <c:showCatName val="0"/>
          <c:showSerName val="0"/>
          <c:showPercent val="0"/>
          <c:showBubbleSize val="0"/>
        </c:dLbls>
        <c:marker val="1"/>
        <c:smooth val="0"/>
        <c:axId val="79654272"/>
        <c:axId val="79660544"/>
      </c:lineChart>
      <c:dateAx>
        <c:axId val="79654272"/>
        <c:scaling>
          <c:orientation val="minMax"/>
        </c:scaling>
        <c:delete val="1"/>
        <c:axPos val="b"/>
        <c:numFmt formatCode="ge" sourceLinked="1"/>
        <c:majorTickMark val="none"/>
        <c:minorTickMark val="none"/>
        <c:tickLblPos val="none"/>
        <c:crossAx val="79660544"/>
        <c:crosses val="autoZero"/>
        <c:auto val="1"/>
        <c:lblOffset val="100"/>
        <c:baseTimeUnit val="years"/>
      </c:dateAx>
      <c:valAx>
        <c:axId val="796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217.02</c:v>
                </c:pt>
                <c:pt idx="1">
                  <c:v>218.78</c:v>
                </c:pt>
                <c:pt idx="2">
                  <c:v>209.06</c:v>
                </c:pt>
                <c:pt idx="3">
                  <c:v>187.2</c:v>
                </c:pt>
                <c:pt idx="4">
                  <c:v>251.88</c:v>
                </c:pt>
              </c:numCache>
            </c:numRef>
          </c:val>
        </c:ser>
        <c:dLbls>
          <c:showLegendKey val="0"/>
          <c:showVal val="0"/>
          <c:showCatName val="0"/>
          <c:showSerName val="0"/>
          <c:showPercent val="0"/>
          <c:showBubbleSize val="0"/>
        </c:dLbls>
        <c:gapWidth val="150"/>
        <c:axId val="79678080"/>
        <c:axId val="796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248.89</c:v>
                </c:pt>
                <c:pt idx="4">
                  <c:v>250.84</c:v>
                </c:pt>
              </c:numCache>
            </c:numRef>
          </c:val>
          <c:smooth val="0"/>
        </c:ser>
        <c:dLbls>
          <c:showLegendKey val="0"/>
          <c:showVal val="0"/>
          <c:showCatName val="0"/>
          <c:showSerName val="0"/>
          <c:showPercent val="0"/>
          <c:showBubbleSize val="0"/>
        </c:dLbls>
        <c:marker val="1"/>
        <c:smooth val="0"/>
        <c:axId val="79678080"/>
        <c:axId val="79684352"/>
      </c:lineChart>
      <c:dateAx>
        <c:axId val="79678080"/>
        <c:scaling>
          <c:orientation val="minMax"/>
        </c:scaling>
        <c:delete val="1"/>
        <c:axPos val="b"/>
        <c:numFmt formatCode="ge" sourceLinked="1"/>
        <c:majorTickMark val="none"/>
        <c:minorTickMark val="none"/>
        <c:tickLblPos val="none"/>
        <c:crossAx val="79684352"/>
        <c:crosses val="autoZero"/>
        <c:auto val="1"/>
        <c:lblOffset val="100"/>
        <c:baseTimeUnit val="years"/>
      </c:dateAx>
      <c:valAx>
        <c:axId val="796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13"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山梨県　山梨市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3"/>
      <c r="AE8" s="3"/>
      <c r="AF8" s="3"/>
      <c r="AG8" s="3"/>
      <c r="AH8" s="3"/>
      <c r="AI8" s="3"/>
      <c r="AJ8" s="3"/>
      <c r="AK8" s="3"/>
      <c r="AL8" s="58">
        <f>データ!R6</f>
        <v>36258</v>
      </c>
      <c r="AM8" s="58"/>
      <c r="AN8" s="58"/>
      <c r="AO8" s="58"/>
      <c r="AP8" s="58"/>
      <c r="AQ8" s="58"/>
      <c r="AR8" s="58"/>
      <c r="AS8" s="58"/>
      <c r="AT8" s="57">
        <f>データ!S6</f>
        <v>289.8</v>
      </c>
      <c r="AU8" s="57"/>
      <c r="AV8" s="57"/>
      <c r="AW8" s="57"/>
      <c r="AX8" s="57"/>
      <c r="AY8" s="57"/>
      <c r="AZ8" s="57"/>
      <c r="BA8" s="57"/>
      <c r="BB8" s="57">
        <f>データ!T6</f>
        <v>125.11</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45.04</v>
      </c>
      <c r="Q10" s="57"/>
      <c r="R10" s="57"/>
      <c r="S10" s="57"/>
      <c r="T10" s="57"/>
      <c r="U10" s="57"/>
      <c r="V10" s="57"/>
      <c r="W10" s="57">
        <f>データ!P6</f>
        <v>71.73</v>
      </c>
      <c r="X10" s="57"/>
      <c r="Y10" s="57"/>
      <c r="Z10" s="57"/>
      <c r="AA10" s="57"/>
      <c r="AB10" s="57"/>
      <c r="AC10" s="57"/>
      <c r="AD10" s="58">
        <f>データ!Q6</f>
        <v>2080</v>
      </c>
      <c r="AE10" s="58"/>
      <c r="AF10" s="58"/>
      <c r="AG10" s="58"/>
      <c r="AH10" s="58"/>
      <c r="AI10" s="58"/>
      <c r="AJ10" s="58"/>
      <c r="AK10" s="2"/>
      <c r="AL10" s="58">
        <f>データ!U6</f>
        <v>16265</v>
      </c>
      <c r="AM10" s="58"/>
      <c r="AN10" s="58"/>
      <c r="AO10" s="58"/>
      <c r="AP10" s="58"/>
      <c r="AQ10" s="58"/>
      <c r="AR10" s="58"/>
      <c r="AS10" s="58"/>
      <c r="AT10" s="57">
        <f>データ!V6</f>
        <v>6.67</v>
      </c>
      <c r="AU10" s="57"/>
      <c r="AV10" s="57"/>
      <c r="AW10" s="57"/>
      <c r="AX10" s="57"/>
      <c r="AY10" s="57"/>
      <c r="AZ10" s="57"/>
      <c r="BA10" s="57"/>
      <c r="BB10" s="57">
        <f>データ!W6</f>
        <v>2438.5300000000002</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192058</v>
      </c>
      <c r="D6" s="31">
        <f t="shared" si="3"/>
        <v>47</v>
      </c>
      <c r="E6" s="31">
        <f t="shared" si="3"/>
        <v>17</v>
      </c>
      <c r="F6" s="31">
        <f t="shared" si="3"/>
        <v>1</v>
      </c>
      <c r="G6" s="31">
        <f t="shared" si="3"/>
        <v>0</v>
      </c>
      <c r="H6" s="31" t="str">
        <f t="shared" si="3"/>
        <v>山梨県　山梨市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45.04</v>
      </c>
      <c r="P6" s="32">
        <f t="shared" si="3"/>
        <v>71.73</v>
      </c>
      <c r="Q6" s="32">
        <f t="shared" si="3"/>
        <v>2080</v>
      </c>
      <c r="R6" s="32">
        <f t="shared" si="3"/>
        <v>36258</v>
      </c>
      <c r="S6" s="32">
        <f t="shared" si="3"/>
        <v>289.8</v>
      </c>
      <c r="T6" s="32">
        <f t="shared" si="3"/>
        <v>125.11</v>
      </c>
      <c r="U6" s="32">
        <f t="shared" si="3"/>
        <v>16265</v>
      </c>
      <c r="V6" s="32">
        <f t="shared" si="3"/>
        <v>6.67</v>
      </c>
      <c r="W6" s="32">
        <f t="shared" si="3"/>
        <v>2438.5300000000002</v>
      </c>
      <c r="X6" s="33">
        <f>IF(X7="",NA(),X7)</f>
        <v>60.79</v>
      </c>
      <c r="Y6" s="33">
        <f t="shared" ref="Y6:AG6" si="4">IF(Y7="",NA(),Y7)</f>
        <v>54.8</v>
      </c>
      <c r="Z6" s="33">
        <f t="shared" si="4"/>
        <v>54.28</v>
      </c>
      <c r="AA6" s="33">
        <f t="shared" si="4"/>
        <v>61.58</v>
      </c>
      <c r="AB6" s="33">
        <f t="shared" si="4"/>
        <v>60.44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2429.7399999999998</v>
      </c>
      <c r="BF6" s="33">
        <f t="shared" ref="BF6:BN6" si="7">IF(BF7="",NA(),BF7)</f>
        <v>2090.48</v>
      </c>
      <c r="BG6" s="33">
        <f t="shared" si="7"/>
        <v>1992.68</v>
      </c>
      <c r="BH6" s="33">
        <f t="shared" si="7"/>
        <v>2069.66</v>
      </c>
      <c r="BI6" s="33">
        <f t="shared" si="7"/>
        <v>2100.19</v>
      </c>
      <c r="BJ6" s="33">
        <f t="shared" si="7"/>
        <v>1334.01</v>
      </c>
      <c r="BK6" s="33">
        <f t="shared" si="7"/>
        <v>1273.52</v>
      </c>
      <c r="BL6" s="33">
        <f t="shared" si="7"/>
        <v>1209.95</v>
      </c>
      <c r="BM6" s="33">
        <f t="shared" si="7"/>
        <v>1203.71</v>
      </c>
      <c r="BN6" s="33">
        <f t="shared" si="7"/>
        <v>1162.3599999999999</v>
      </c>
      <c r="BO6" s="32" t="str">
        <f>IF(BO7="","",IF(BO7="-","【-】","【"&amp;SUBSTITUTE(TEXT(BO7,"#,##0.00"),"-","△")&amp;"】"))</f>
        <v>【763.62】</v>
      </c>
      <c r="BP6" s="33">
        <f>IF(BP7="",NA(),BP7)</f>
        <v>43.27</v>
      </c>
      <c r="BQ6" s="33">
        <f t="shared" ref="BQ6:BY6" si="8">IF(BQ7="",NA(),BQ7)</f>
        <v>50.82</v>
      </c>
      <c r="BR6" s="33">
        <f t="shared" si="8"/>
        <v>54.58</v>
      </c>
      <c r="BS6" s="33">
        <f t="shared" si="8"/>
        <v>62.22</v>
      </c>
      <c r="BT6" s="33">
        <f t="shared" si="8"/>
        <v>55.4</v>
      </c>
      <c r="BU6" s="33">
        <f t="shared" si="8"/>
        <v>67.14</v>
      </c>
      <c r="BV6" s="33">
        <f t="shared" si="8"/>
        <v>67.849999999999994</v>
      </c>
      <c r="BW6" s="33">
        <f t="shared" si="8"/>
        <v>69.48</v>
      </c>
      <c r="BX6" s="33">
        <f t="shared" si="8"/>
        <v>69.739999999999995</v>
      </c>
      <c r="BY6" s="33">
        <f t="shared" si="8"/>
        <v>68.209999999999994</v>
      </c>
      <c r="BZ6" s="32" t="str">
        <f>IF(BZ7="","",IF(BZ7="-","【-】","【"&amp;SUBSTITUTE(TEXT(BZ7,"#,##0.00"),"-","△")&amp;"】"))</f>
        <v>【98.53】</v>
      </c>
      <c r="CA6" s="33">
        <f>IF(CA7="",NA(),CA7)</f>
        <v>217.02</v>
      </c>
      <c r="CB6" s="33">
        <f t="shared" ref="CB6:CJ6" si="9">IF(CB7="",NA(),CB7)</f>
        <v>218.78</v>
      </c>
      <c r="CC6" s="33">
        <f t="shared" si="9"/>
        <v>209.06</v>
      </c>
      <c r="CD6" s="33">
        <f t="shared" si="9"/>
        <v>187.2</v>
      </c>
      <c r="CE6" s="33">
        <f t="shared" si="9"/>
        <v>251.88</v>
      </c>
      <c r="CF6" s="33">
        <f t="shared" si="9"/>
        <v>224.83</v>
      </c>
      <c r="CG6" s="33">
        <f t="shared" si="9"/>
        <v>224.94</v>
      </c>
      <c r="CH6" s="33">
        <f t="shared" si="9"/>
        <v>220.67</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49.89</v>
      </c>
      <c r="CU6" s="33">
        <f t="shared" si="10"/>
        <v>49.39</v>
      </c>
      <c r="CV6" s="32" t="str">
        <f>IF(CV7="","",IF(CV7="-","【-】","【"&amp;SUBSTITUTE(TEXT(CV7,"#,##0.00"),"-","△")&amp;"】"))</f>
        <v>【60.01】</v>
      </c>
      <c r="CW6" s="33">
        <f>IF(CW7="",NA(),CW7)</f>
        <v>72.849999999999994</v>
      </c>
      <c r="CX6" s="33">
        <f t="shared" ref="CX6:DF6" si="11">IF(CX7="",NA(),CX7)</f>
        <v>73.19</v>
      </c>
      <c r="CY6" s="33">
        <f t="shared" si="11"/>
        <v>75.91</v>
      </c>
      <c r="CZ6" s="33">
        <f t="shared" si="11"/>
        <v>77.349999999999994</v>
      </c>
      <c r="DA6" s="33">
        <f t="shared" si="11"/>
        <v>78.77</v>
      </c>
      <c r="DB6" s="33">
        <f t="shared" si="11"/>
        <v>83.76</v>
      </c>
      <c r="DC6" s="33">
        <f t="shared" si="11"/>
        <v>84.12</v>
      </c>
      <c r="DD6" s="33">
        <f t="shared" si="11"/>
        <v>84.41</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0.03</v>
      </c>
      <c r="EM6" s="33">
        <f t="shared" si="14"/>
        <v>0.15</v>
      </c>
      <c r="EN6" s="32" t="str">
        <f>IF(EN7="","",IF(EN7="-","【-】","【"&amp;SUBSTITUTE(TEXT(EN7,"#,##0.00"),"-","△")&amp;"】"))</f>
        <v>【0.23】</v>
      </c>
    </row>
    <row r="7" spans="1:144" s="34" customFormat="1" x14ac:dyDescent="0.15">
      <c r="A7" s="26"/>
      <c r="B7" s="35">
        <v>2015</v>
      </c>
      <c r="C7" s="35">
        <v>192058</v>
      </c>
      <c r="D7" s="35">
        <v>47</v>
      </c>
      <c r="E7" s="35">
        <v>17</v>
      </c>
      <c r="F7" s="35">
        <v>1</v>
      </c>
      <c r="G7" s="35">
        <v>0</v>
      </c>
      <c r="H7" s="35" t="s">
        <v>96</v>
      </c>
      <c r="I7" s="35" t="s">
        <v>97</v>
      </c>
      <c r="J7" s="35" t="s">
        <v>98</v>
      </c>
      <c r="K7" s="35" t="s">
        <v>99</v>
      </c>
      <c r="L7" s="35" t="s">
        <v>100</v>
      </c>
      <c r="M7" s="36" t="s">
        <v>101</v>
      </c>
      <c r="N7" s="36" t="s">
        <v>102</v>
      </c>
      <c r="O7" s="36">
        <v>45.04</v>
      </c>
      <c r="P7" s="36">
        <v>71.73</v>
      </c>
      <c r="Q7" s="36">
        <v>2080</v>
      </c>
      <c r="R7" s="36">
        <v>36258</v>
      </c>
      <c r="S7" s="36">
        <v>289.8</v>
      </c>
      <c r="T7" s="36">
        <v>125.11</v>
      </c>
      <c r="U7" s="36">
        <v>16265</v>
      </c>
      <c r="V7" s="36">
        <v>6.67</v>
      </c>
      <c r="W7" s="36">
        <v>2438.5300000000002</v>
      </c>
      <c r="X7" s="36">
        <v>60.79</v>
      </c>
      <c r="Y7" s="36">
        <v>54.8</v>
      </c>
      <c r="Z7" s="36">
        <v>54.28</v>
      </c>
      <c r="AA7" s="36">
        <v>61.58</v>
      </c>
      <c r="AB7" s="36">
        <v>60.44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2429.7399999999998</v>
      </c>
      <c r="BF7" s="36">
        <v>2090.48</v>
      </c>
      <c r="BG7" s="36">
        <v>1992.68</v>
      </c>
      <c r="BH7" s="36">
        <v>2069.66</v>
      </c>
      <c r="BI7" s="36">
        <v>2100.19</v>
      </c>
      <c r="BJ7" s="36">
        <v>1334.01</v>
      </c>
      <c r="BK7" s="36">
        <v>1273.52</v>
      </c>
      <c r="BL7" s="36">
        <v>1209.95</v>
      </c>
      <c r="BM7" s="36">
        <v>1203.71</v>
      </c>
      <c r="BN7" s="36">
        <v>1162.3599999999999</v>
      </c>
      <c r="BO7" s="36">
        <v>763.62</v>
      </c>
      <c r="BP7" s="36">
        <v>43.27</v>
      </c>
      <c r="BQ7" s="36">
        <v>50.82</v>
      </c>
      <c r="BR7" s="36">
        <v>54.58</v>
      </c>
      <c r="BS7" s="36">
        <v>62.22</v>
      </c>
      <c r="BT7" s="36">
        <v>55.4</v>
      </c>
      <c r="BU7" s="36">
        <v>67.14</v>
      </c>
      <c r="BV7" s="36">
        <v>67.849999999999994</v>
      </c>
      <c r="BW7" s="36">
        <v>69.48</v>
      </c>
      <c r="BX7" s="36">
        <v>69.739999999999995</v>
      </c>
      <c r="BY7" s="36">
        <v>68.209999999999994</v>
      </c>
      <c r="BZ7" s="36">
        <v>98.53</v>
      </c>
      <c r="CA7" s="36">
        <v>217.02</v>
      </c>
      <c r="CB7" s="36">
        <v>218.78</v>
      </c>
      <c r="CC7" s="36">
        <v>209.06</v>
      </c>
      <c r="CD7" s="36">
        <v>187.2</v>
      </c>
      <c r="CE7" s="36">
        <v>251.88</v>
      </c>
      <c r="CF7" s="36">
        <v>224.83</v>
      </c>
      <c r="CG7" s="36">
        <v>224.94</v>
      </c>
      <c r="CH7" s="36">
        <v>220.67</v>
      </c>
      <c r="CI7" s="36">
        <v>248.89</v>
      </c>
      <c r="CJ7" s="36">
        <v>250.84</v>
      </c>
      <c r="CK7" s="36">
        <v>139.69999999999999</v>
      </c>
      <c r="CL7" s="36" t="s">
        <v>101</v>
      </c>
      <c r="CM7" s="36" t="s">
        <v>101</v>
      </c>
      <c r="CN7" s="36" t="s">
        <v>101</v>
      </c>
      <c r="CO7" s="36" t="s">
        <v>101</v>
      </c>
      <c r="CP7" s="36" t="s">
        <v>101</v>
      </c>
      <c r="CQ7" s="36">
        <v>53.79</v>
      </c>
      <c r="CR7" s="36">
        <v>55.41</v>
      </c>
      <c r="CS7" s="36">
        <v>55.81</v>
      </c>
      <c r="CT7" s="36">
        <v>49.89</v>
      </c>
      <c r="CU7" s="36">
        <v>49.39</v>
      </c>
      <c r="CV7" s="36">
        <v>60.01</v>
      </c>
      <c r="CW7" s="36">
        <v>72.849999999999994</v>
      </c>
      <c r="CX7" s="36">
        <v>73.19</v>
      </c>
      <c r="CY7" s="36">
        <v>75.91</v>
      </c>
      <c r="CZ7" s="36">
        <v>77.349999999999994</v>
      </c>
      <c r="DA7" s="36">
        <v>78.77</v>
      </c>
      <c r="DB7" s="36">
        <v>83.76</v>
      </c>
      <c r="DC7" s="36">
        <v>84.12</v>
      </c>
      <c r="DD7" s="36">
        <v>84.41</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0.03</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2017-02-08T02:49:29Z</dcterms:created>
  <dcterms:modified xsi:type="dcterms:W3CDTF">2017-02-20T01:17:27Z</dcterms:modified>
  <cp:category/>
</cp:coreProperties>
</file>